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testo-my.sharepoint.com/personal/briantesto_btesto_onmicrosoft_com/Documents/BTA Server/Auctions/2024/Qtr 4/E-Lux/Inventory/Inventory Reports to Share/Website/"/>
    </mc:Choice>
  </mc:AlternateContent>
  <xr:revisionPtr revIDLastSave="181" documentId="8_{BD3F6DB5-BA8D-4C63-9BD1-210F593641A7}" xr6:coauthVersionLast="47" xr6:coauthVersionMax="47" xr10:uidLastSave="{02D98463-8ABA-4CB9-9FCE-58CD3CDC4F72}"/>
  <bookViews>
    <workbookView xWindow="-108" yWindow="-108" windowWidth="23256" windowHeight="13896" activeTab="2" xr2:uid="{53E59A86-17AB-44D8-BA8E-E8B1F8FCB79D}"/>
  </bookViews>
  <sheets>
    <sheet name="Summary bikes &amp; batteries" sheetId="2" r:id="rId1"/>
    <sheet name="Bike List by color" sheetId="1" r:id="rId2"/>
    <sheet name="Battery Study" sheetId="3" r:id="rId3"/>
  </sheets>
  <definedNames>
    <definedName name="_xlnm.Print_Area" localSheetId="1">'Bike List by color'!$A$2:$H$98</definedName>
    <definedName name="_xlnm.Print_Titles" localSheetId="1">'Bike List by color'!$2:$2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5" i="1" l="1"/>
  <c r="E18" i="3"/>
  <c r="K24" i="2"/>
  <c r="L24" i="2"/>
  <c r="E27" i="2"/>
  <c r="M24" i="2"/>
  <c r="P23" i="3"/>
  <c r="M25" i="3"/>
  <c r="Q14" i="3"/>
  <c r="R27" i="3"/>
  <c r="O25" i="3"/>
  <c r="N25" i="3"/>
  <c r="P24" i="3"/>
  <c r="N23" i="3"/>
  <c r="H21" i="3"/>
  <c r="H23" i="3" s="1"/>
  <c r="G21" i="3"/>
  <c r="G23" i="3" s="1"/>
  <c r="E21" i="3"/>
  <c r="D21" i="3"/>
  <c r="D23" i="3" s="1"/>
  <c r="D26" i="3" s="1"/>
  <c r="C21" i="3"/>
  <c r="C23" i="3" s="1"/>
  <c r="P20" i="3"/>
  <c r="J20" i="3"/>
  <c r="E20" i="3"/>
  <c r="J18" i="3"/>
  <c r="J21" i="3" s="1"/>
  <c r="M15" i="3"/>
  <c r="M23" i="3" s="1"/>
  <c r="L15" i="3"/>
  <c r="D15" i="3"/>
  <c r="C15" i="3"/>
  <c r="P14" i="3"/>
  <c r="J14" i="3"/>
  <c r="J15" i="3" s="1"/>
  <c r="E14" i="3"/>
  <c r="P13" i="3"/>
  <c r="J13" i="3"/>
  <c r="E13" i="3"/>
  <c r="Q13" i="3" s="1"/>
  <c r="P12" i="3"/>
  <c r="P11" i="3"/>
  <c r="D10" i="3"/>
  <c r="C10" i="3"/>
  <c r="M8" i="3"/>
  <c r="L8" i="3"/>
  <c r="P8" i="3" s="1"/>
  <c r="J8" i="3"/>
  <c r="D8" i="3"/>
  <c r="C8" i="3"/>
  <c r="P7" i="3"/>
  <c r="M7" i="3"/>
  <c r="E7" i="3"/>
  <c r="M6" i="3"/>
  <c r="P6" i="3" s="1"/>
  <c r="E6" i="3"/>
  <c r="E8" i="3" s="1"/>
  <c r="E10" i="3" s="1"/>
  <c r="P5" i="3"/>
  <c r="P4" i="3"/>
  <c r="J4" i="3"/>
  <c r="J10" i="3" s="1"/>
  <c r="E4" i="3"/>
  <c r="J14" i="2"/>
  <c r="J13" i="2"/>
  <c r="H15" i="2"/>
  <c r="H24" i="2" s="1"/>
  <c r="G15" i="2"/>
  <c r="H10" i="2"/>
  <c r="I10" i="2"/>
  <c r="G10" i="2"/>
  <c r="F24" i="2"/>
  <c r="D24" i="2"/>
  <c r="E24" i="2"/>
  <c r="C24" i="2"/>
  <c r="Q15" i="3" l="1"/>
  <c r="J23" i="3"/>
  <c r="J25" i="3" s="1"/>
  <c r="E15" i="3"/>
  <c r="E23" i="3" s="1"/>
  <c r="P15" i="3"/>
  <c r="L10" i="3"/>
  <c r="P10" i="3" s="1"/>
  <c r="G24" i="2"/>
  <c r="L23" i="3" l="1"/>
  <c r="L25" i="3" s="1"/>
  <c r="Q10" i="3"/>
  <c r="Q23" i="3" s="1"/>
  <c r="Q26" i="3" s="1"/>
  <c r="P25" i="3" l="1"/>
  <c r="C25" i="3"/>
  <c r="E25" i="3" l="1"/>
  <c r="C26" i="3"/>
  <c r="E26" i="3" s="1"/>
  <c r="E26" i="2" l="1"/>
  <c r="L26" i="2"/>
  <c r="F95" i="1"/>
  <c r="D15" i="2" l="1"/>
  <c r="C15" i="2"/>
  <c r="D20" i="2"/>
  <c r="C20" i="2"/>
  <c r="E18" i="2"/>
  <c r="F96" i="1"/>
  <c r="F98" i="1" s="1"/>
  <c r="E96" i="1"/>
  <c r="E19" i="2"/>
  <c r="G88" i="1"/>
  <c r="G96" i="1" s="1"/>
  <c r="G98" i="1" s="1"/>
  <c r="E14" i="2"/>
  <c r="E13" i="2"/>
  <c r="E7" i="2"/>
  <c r="E6" i="2"/>
  <c r="E8" i="2" s="1"/>
  <c r="E4" i="2"/>
  <c r="M4" i="2" s="1"/>
  <c r="D8" i="2"/>
  <c r="D10" i="2" s="1"/>
  <c r="C8" i="2"/>
  <c r="C10" i="2" s="1"/>
  <c r="M23" i="2"/>
  <c r="J15" i="2"/>
  <c r="J8" i="2"/>
  <c r="J4" i="2"/>
  <c r="M3" i="2"/>
  <c r="H20" i="2"/>
  <c r="G20" i="2"/>
  <c r="J19" i="2"/>
  <c r="E20" i="2" l="1"/>
  <c r="D27" i="2"/>
  <c r="J20" i="2"/>
  <c r="J24" i="2" s="1"/>
  <c r="E15" i="2"/>
  <c r="M15" i="2" s="1"/>
  <c r="M8" i="2"/>
  <c r="E10" i="2"/>
  <c r="M10" i="2" s="1"/>
  <c r="J10" i="2"/>
  <c r="J26" i="2" s="1"/>
  <c r="M27" i="2" l="1"/>
  <c r="C21" i="1" l="1"/>
  <c r="C22" i="1" s="1"/>
</calcChain>
</file>

<file path=xl/sharedStrings.xml><?xml version="1.0" encoding="utf-8"?>
<sst xmlns="http://schemas.openxmlformats.org/spreadsheetml/2006/main" count="349" uniqueCount="185">
  <si>
    <t>SR</t>
  </si>
  <si>
    <t>Model</t>
  </si>
  <si>
    <t>Description</t>
  </si>
  <si>
    <t>Color</t>
  </si>
  <si>
    <t>MALIBU - INTERCHANGEABLE  BATTERIES</t>
  </si>
  <si>
    <t>MGT - Denim</t>
  </si>
  <si>
    <t>Malibu GT</t>
  </si>
  <si>
    <t>Demim</t>
  </si>
  <si>
    <t>MGT - IG</t>
  </si>
  <si>
    <t>Ice Grey</t>
  </si>
  <si>
    <t>MGT - MB</t>
  </si>
  <si>
    <t>Matte Black</t>
  </si>
  <si>
    <t>MGT - Red</t>
  </si>
  <si>
    <t>Red</t>
  </si>
  <si>
    <t>MSGT - CB</t>
  </si>
  <si>
    <t xml:space="preserve">Malibu Step-Thru GT </t>
  </si>
  <si>
    <t>Colbalt Blue</t>
  </si>
  <si>
    <t>MSGT - Coral</t>
  </si>
  <si>
    <t>Coral</t>
  </si>
  <si>
    <t>MSGT - Denim</t>
  </si>
  <si>
    <t>Denim</t>
  </si>
  <si>
    <t>MSGT - EG</t>
  </si>
  <si>
    <t>Emerald Green</t>
  </si>
  <si>
    <t>MSGT - FR</t>
  </si>
  <si>
    <t>Fushia Rose</t>
  </si>
  <si>
    <t>MSGT - GW</t>
  </si>
  <si>
    <t>Gloss White</t>
  </si>
  <si>
    <t>MSGT - MB</t>
  </si>
  <si>
    <t>MSGT - MB RR</t>
  </si>
  <si>
    <t>Matte Black Red Rims</t>
  </si>
  <si>
    <t>MSGT - MO</t>
  </si>
  <si>
    <t>Matte Orange</t>
  </si>
  <si>
    <t>MSGT - PB</t>
  </si>
  <si>
    <t>Powder Blue</t>
  </si>
  <si>
    <t>Totl MGT/MSGT Bikes</t>
  </si>
  <si>
    <t>MS24 - Denim</t>
  </si>
  <si>
    <t>Malibu Mini Step-Thru GT 24</t>
  </si>
  <si>
    <t>MS24 - GW</t>
  </si>
  <si>
    <t>MS24 - PB</t>
  </si>
  <si>
    <t>Powered Blue</t>
  </si>
  <si>
    <t>MS24 - SF</t>
  </si>
  <si>
    <t>Sea Foam Green</t>
  </si>
  <si>
    <t>Total MS24 Bikes</t>
  </si>
  <si>
    <t>M14 - IG</t>
  </si>
  <si>
    <t>Malibu Classic</t>
  </si>
  <si>
    <t>M14 - MB</t>
  </si>
  <si>
    <t>M14 - RED</t>
  </si>
  <si>
    <t>M14 - MB RR</t>
  </si>
  <si>
    <t>Matte Black Red rims</t>
  </si>
  <si>
    <t>MS14 - CB</t>
  </si>
  <si>
    <t>Malibu Step-Thru</t>
  </si>
  <si>
    <t>Cobalt Blue</t>
  </si>
  <si>
    <t>MS14 - Coral</t>
  </si>
  <si>
    <t>MS14 - Denim</t>
  </si>
  <si>
    <t>MS14 - EG</t>
  </si>
  <si>
    <t>MS14 - FR</t>
  </si>
  <si>
    <t>MS14 - GM</t>
  </si>
  <si>
    <t>Gunmetal</t>
  </si>
  <si>
    <t>MS14 - GW</t>
  </si>
  <si>
    <t>MS14 - GW RR</t>
  </si>
  <si>
    <t>Gloss white Red Rims</t>
  </si>
  <si>
    <t>MS14 - MB</t>
  </si>
  <si>
    <t>MS14 - MB RR</t>
  </si>
  <si>
    <t>MS14 - MO</t>
  </si>
  <si>
    <t>Matte Orage</t>
  </si>
  <si>
    <t>MS14 - PB</t>
  </si>
  <si>
    <t>N/A</t>
  </si>
  <si>
    <t>MS14 - SF</t>
  </si>
  <si>
    <t>Toal M14/MS14 Bikes</t>
  </si>
  <si>
    <t>TAHOE Interchangable Batteries</t>
  </si>
  <si>
    <t>TGT - CB</t>
  </si>
  <si>
    <t>Tahoe GT</t>
  </si>
  <si>
    <t>TGT - GW</t>
  </si>
  <si>
    <t>TGT - IG</t>
  </si>
  <si>
    <t>TGT - MB</t>
  </si>
  <si>
    <t>TGT - MCB</t>
  </si>
  <si>
    <t>Matte Colbalt Blue</t>
  </si>
  <si>
    <t>TGT - Red</t>
  </si>
  <si>
    <t>TSGT -  MCB</t>
  </si>
  <si>
    <t xml:space="preserve">Tahoe Stepthru GT </t>
  </si>
  <si>
    <t>Matt Colbalt Blue</t>
  </si>
  <si>
    <t>TSGT - Denim</t>
  </si>
  <si>
    <t>TSGT - EG</t>
  </si>
  <si>
    <t>TSGT - FR</t>
  </si>
  <si>
    <t>TSGT - GW</t>
  </si>
  <si>
    <t>TSGT - MB</t>
  </si>
  <si>
    <t>TSGT - MB RR</t>
  </si>
  <si>
    <t>TSGT - MCB</t>
  </si>
  <si>
    <t>TSGT - PB</t>
  </si>
  <si>
    <t>TSGT - RED</t>
  </si>
  <si>
    <t>Total TGT/TSGT</t>
  </si>
  <si>
    <t>NA</t>
  </si>
  <si>
    <t>T15 - CB</t>
  </si>
  <si>
    <t>Tahoe Classic</t>
  </si>
  <si>
    <t>T15 - GM</t>
  </si>
  <si>
    <t>Gun Metal</t>
  </si>
  <si>
    <t>T15 - GW</t>
  </si>
  <si>
    <t>T15 - MB</t>
  </si>
  <si>
    <t>T15 - MB RR</t>
  </si>
  <si>
    <t>T15 - MCB</t>
  </si>
  <si>
    <t>T15 - MO</t>
  </si>
  <si>
    <t>T15 - Red</t>
  </si>
  <si>
    <t>TS15 - EG</t>
  </si>
  <si>
    <t>Tahoo Classic</t>
  </si>
  <si>
    <t>TS15 - FR</t>
  </si>
  <si>
    <t>TS15 - GW</t>
  </si>
  <si>
    <t>TS15 - MB</t>
  </si>
  <si>
    <t>TS15 - MB RR</t>
  </si>
  <si>
    <t>TS15 - MCB</t>
  </si>
  <si>
    <t>TS15 - Red</t>
  </si>
  <si>
    <t>TS15 - SIL</t>
  </si>
  <si>
    <t>Silver</t>
  </si>
  <si>
    <t>Total T-TS</t>
  </si>
  <si>
    <t>SIERRA - Not Interchangeable Batteries</t>
  </si>
  <si>
    <t>S11 - DENIM</t>
  </si>
  <si>
    <t>S11 - MB</t>
  </si>
  <si>
    <t>S11 - MO</t>
  </si>
  <si>
    <t>Total S11 Bikes</t>
  </si>
  <si>
    <t>SGT II - CB</t>
  </si>
  <si>
    <t xml:space="preserve">Sierra GT II </t>
  </si>
  <si>
    <t>SGT II - EG</t>
  </si>
  <si>
    <t>SGT II - FR</t>
  </si>
  <si>
    <t>SGT II - MB</t>
  </si>
  <si>
    <t>SGT II - MO</t>
  </si>
  <si>
    <t>Total SGT Bikes</t>
  </si>
  <si>
    <t>Total Bikes - MALIBU</t>
  </si>
  <si>
    <t>Notes</t>
  </si>
  <si>
    <t>TOTAL BIKES</t>
  </si>
  <si>
    <t>No batteries avaialable</t>
  </si>
  <si>
    <t>Total Bikes - Tahoe</t>
  </si>
  <si>
    <t>Total Sierra Bikes</t>
  </si>
  <si>
    <t>Warehouse</t>
  </si>
  <si>
    <t>Showroom</t>
  </si>
  <si>
    <t>1 in showroom - missing seat</t>
  </si>
  <si>
    <t>Total</t>
  </si>
  <si>
    <t>BIKES</t>
  </si>
  <si>
    <t>BATTERIES</t>
  </si>
  <si>
    <t xml:space="preserve">Bikes w Batteries </t>
  </si>
  <si>
    <t>Bikes w/o batteries</t>
  </si>
  <si>
    <t>Brand/Models</t>
  </si>
  <si>
    <t>Battery Size</t>
  </si>
  <si>
    <t>Container</t>
  </si>
  <si>
    <t>Cabinet</t>
  </si>
  <si>
    <t>SIERRA</t>
  </si>
  <si>
    <t>Sierra GT</t>
  </si>
  <si>
    <t>Sierra Standard</t>
  </si>
  <si>
    <t>Sierra Sub-Total</t>
  </si>
  <si>
    <t>MALIBU</t>
  </si>
  <si>
    <t>Malibu GT &amp; Stepthru GT</t>
  </si>
  <si>
    <t>Malibu Sub-Total</t>
  </si>
  <si>
    <t>TAHOE</t>
  </si>
  <si>
    <t>Tahoe GT &amp; Stepthru GT</t>
  </si>
  <si>
    <t>Tahoe Sub-Total</t>
  </si>
  <si>
    <t xml:space="preserve">SUB-TOTAL </t>
  </si>
  <si>
    <t>*</t>
  </si>
  <si>
    <t>Estimated Total Bikes with batteries</t>
  </si>
  <si>
    <t>as of 12.27.2024</t>
  </si>
  <si>
    <t>Malibu Mini Stepthru GT 24</t>
  </si>
  <si>
    <t>Malibu Classic &amp; Stepthur</t>
  </si>
  <si>
    <t>Sierra Standard- Folding Fat Tire</t>
  </si>
  <si>
    <t>Estimated Total Bikes without batteries</t>
  </si>
  <si>
    <t>Counts as of 12/27/2024</t>
  </si>
  <si>
    <t>Note</t>
  </si>
  <si>
    <t>batteries are interchangeable withen the Malibu brand</t>
  </si>
  <si>
    <t>Sub-Total Other Malibu</t>
  </si>
  <si>
    <t>no batteries available for the Sierra Standard</t>
  </si>
  <si>
    <t xml:space="preserve">*Plus approximately 62 more batteries on bikes in the showroom </t>
  </si>
  <si>
    <t xml:space="preserve">Total </t>
  </si>
  <si>
    <t>20 ah</t>
  </si>
  <si>
    <t>14.5 ah</t>
  </si>
  <si>
    <t>10.5ah</t>
  </si>
  <si>
    <t>10.5 ah</t>
  </si>
  <si>
    <t>Bikes &amp; Batteries</t>
  </si>
  <si>
    <t>20ah</t>
  </si>
  <si>
    <t>showrrom</t>
  </si>
  <si>
    <t>total Bikes with Batteries</t>
  </si>
  <si>
    <t>Note: batteries for the bikes in the warehouse are stored separately in a shipping container (outside) or cabinet (inside)</t>
  </si>
  <si>
    <t>extra batteries no bikes</t>
  </si>
  <si>
    <t>extra batteries</t>
  </si>
  <si>
    <t>Sierra Standard (no batteries)</t>
  </si>
  <si>
    <t xml:space="preserve">Extra Batteries </t>
  </si>
  <si>
    <t>4 extra batteries</t>
  </si>
  <si>
    <r>
      <t xml:space="preserve">MALIBU - </t>
    </r>
    <r>
      <rPr>
        <i/>
        <sz val="11"/>
        <color rgb="FFFF0000"/>
        <rFont val="Calibri"/>
        <family val="2"/>
      </rPr>
      <t>batteries are interchangeble within the Malibu models</t>
    </r>
  </si>
  <si>
    <r>
      <t xml:space="preserve">TAHOE  - </t>
    </r>
    <r>
      <rPr>
        <i/>
        <sz val="11"/>
        <color rgb="FFFF0000"/>
        <rFont val="Calibri"/>
        <family val="2"/>
      </rPr>
      <t>batteries are interchangeble within the Tahoe models</t>
    </r>
  </si>
  <si>
    <r>
      <t>SIERRA -</t>
    </r>
    <r>
      <rPr>
        <i/>
        <sz val="11"/>
        <color rgb="FFFF0000"/>
        <rFont val="Aptos Narrow"/>
        <family val="2"/>
        <scheme val="minor"/>
      </rPr>
      <t xml:space="preserve"> batteries are NOT interchangeable withen the Sierra models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</si>
</sst>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indexed="8"/>
      <name val="Calibri"/>
      <family val="2"/>
    </font>
    <font>
      <sz val="9"/>
      <color theme="0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indexed="8"/>
      <name val="Calibri"/>
      <family val="2"/>
    </font>
    <font>
      <i/>
      <sz val="11"/>
      <color rgb="FFFF0000"/>
      <name val="Calibri"/>
      <family val="2"/>
    </font>
    <font>
      <i/>
      <sz val="11"/>
      <name val="Aptos Narrow"/>
      <family val="2"/>
      <scheme val="minor"/>
    </font>
    <font>
      <i/>
      <sz val="11"/>
      <color rgb="FFFF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 applyFill="0" applyProtection="0"/>
    <xf numFmtId="43" fontId="7" fillId="0" borderId="0" applyFont="0" applyFill="0" applyBorder="0" applyAlignment="0" applyProtection="0"/>
  </cellStyleXfs>
  <cellXfs count="142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1" fillId="0" borderId="1" xfId="0" applyFont="1" applyBorder="1"/>
    <xf numFmtId="164" fontId="1" fillId="0" borderId="1" xfId="0" applyNumberFormat="1" applyFont="1" applyBorder="1" applyAlignment="1">
      <alignment horizont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0" fillId="3" borderId="1" xfId="0" applyFill="1" applyBorder="1"/>
    <xf numFmtId="0" fontId="1" fillId="3" borderId="2" xfId="0" applyFont="1" applyFill="1" applyBorder="1" applyAlignment="1">
      <alignment horizontal="left"/>
    </xf>
    <xf numFmtId="0" fontId="0" fillId="3" borderId="2" xfId="0" applyFill="1" applyBorder="1"/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5" fillId="0" borderId="0" xfId="0" applyFont="1"/>
    <xf numFmtId="0" fontId="6" fillId="0" borderId="1" xfId="0" applyFont="1" applyBorder="1" applyAlignment="1">
      <alignment horizontal="center"/>
    </xf>
    <xf numFmtId="0" fontId="6" fillId="0" borderId="0" xfId="0" applyFont="1"/>
    <xf numFmtId="0" fontId="0" fillId="4" borderId="2" xfId="0" applyFill="1" applyBorder="1"/>
    <xf numFmtId="0" fontId="1" fillId="4" borderId="2" xfId="0" applyFont="1" applyFill="1" applyBorder="1"/>
    <xf numFmtId="0" fontId="1" fillId="4" borderId="2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0" fontId="0" fillId="6" borderId="0" xfId="0" applyFill="1"/>
    <xf numFmtId="0" fontId="8" fillId="2" borderId="0" xfId="0" applyFont="1" applyFill="1" applyAlignment="1">
      <alignment horizontal="center"/>
    </xf>
    <xf numFmtId="0" fontId="8" fillId="6" borderId="0" xfId="0" applyFont="1" applyFill="1" applyAlignment="1">
      <alignment horizontal="center" wrapText="1"/>
    </xf>
    <xf numFmtId="0" fontId="9" fillId="2" borderId="0" xfId="0" applyFont="1" applyFill="1"/>
    <xf numFmtId="0" fontId="8" fillId="2" borderId="5" xfId="0" applyFont="1" applyFill="1" applyBorder="1" applyAlignment="1">
      <alignment horizontal="center"/>
    </xf>
    <xf numFmtId="0" fontId="10" fillId="0" borderId="1" xfId="0" applyFont="1" applyBorder="1"/>
    <xf numFmtId="0" fontId="10" fillId="6" borderId="1" xfId="0" applyFont="1" applyFill="1" applyBorder="1"/>
    <xf numFmtId="164" fontId="6" fillId="0" borderId="6" xfId="2" applyNumberFormat="1" applyFont="1" applyBorder="1"/>
    <xf numFmtId="0" fontId="12" fillId="0" borderId="1" xfId="1" applyFont="1" applyFill="1" applyBorder="1" applyProtection="1"/>
    <xf numFmtId="0" fontId="0" fillId="0" borderId="1" xfId="0" applyBorder="1" applyAlignment="1">
      <alignment horizontal="right"/>
    </xf>
    <xf numFmtId="0" fontId="0" fillId="6" borderId="1" xfId="0" applyFill="1" applyBorder="1" applyAlignment="1">
      <alignment horizontal="right"/>
    </xf>
    <xf numFmtId="164" fontId="11" fillId="0" borderId="6" xfId="2" applyNumberFormat="1" applyFont="1" applyBorder="1"/>
    <xf numFmtId="0" fontId="13" fillId="0" borderId="9" xfId="1" applyFont="1" applyFill="1" applyBorder="1" applyProtection="1"/>
    <xf numFmtId="0" fontId="1" fillId="0" borderId="9" xfId="0" applyFont="1" applyBorder="1" applyAlignment="1">
      <alignment horizontal="center"/>
    </xf>
    <xf numFmtId="0" fontId="1" fillId="0" borderId="9" xfId="0" applyFont="1" applyBorder="1" applyAlignment="1">
      <alignment horizontal="right"/>
    </xf>
    <xf numFmtId="0" fontId="1" fillId="6" borderId="9" xfId="0" applyFont="1" applyFill="1" applyBorder="1" applyAlignment="1">
      <alignment horizontal="right"/>
    </xf>
    <xf numFmtId="164" fontId="10" fillId="0" borderId="3" xfId="2" applyNumberFormat="1" applyFont="1" applyBorder="1"/>
    <xf numFmtId="0" fontId="13" fillId="0" borderId="1" xfId="1" applyFont="1" applyFill="1" applyBorder="1" applyProtection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right"/>
    </xf>
    <xf numFmtId="0" fontId="11" fillId="6" borderId="1" xfId="0" applyFont="1" applyFill="1" applyBorder="1" applyAlignment="1">
      <alignment horizontal="right"/>
    </xf>
    <xf numFmtId="164" fontId="1" fillId="0" borderId="1" xfId="2" applyNumberFormat="1" applyFont="1" applyBorder="1"/>
    <xf numFmtId="0" fontId="1" fillId="0" borderId="1" xfId="0" applyFont="1" applyBorder="1" applyAlignment="1">
      <alignment horizontal="right"/>
    </xf>
    <xf numFmtId="164" fontId="10" fillId="0" borderId="6" xfId="2" applyNumberFormat="1" applyFont="1" applyBorder="1"/>
    <xf numFmtId="164" fontId="11" fillId="0" borderId="1" xfId="2" applyNumberFormat="1" applyFont="1" applyBorder="1" applyAlignment="1">
      <alignment horizontal="center"/>
    </xf>
    <xf numFmtId="164" fontId="10" fillId="0" borderId="1" xfId="2" applyNumberFormat="1" applyFont="1" applyBorder="1" applyAlignment="1">
      <alignment horizontal="center"/>
    </xf>
    <xf numFmtId="0" fontId="10" fillId="0" borderId="1" xfId="0" applyFont="1" applyBorder="1" applyAlignment="1">
      <alignment horizontal="right"/>
    </xf>
    <xf numFmtId="0" fontId="10" fillId="6" borderId="1" xfId="0" applyFont="1" applyFill="1" applyBorder="1" applyAlignment="1">
      <alignment horizontal="right"/>
    </xf>
    <xf numFmtId="0" fontId="8" fillId="0" borderId="0" xfId="0" applyFont="1" applyAlignment="1">
      <alignment horizontal="center" wrapText="1"/>
    </xf>
    <xf numFmtId="164" fontId="10" fillId="0" borderId="1" xfId="2" applyNumberFormat="1" applyFont="1" applyBorder="1"/>
    <xf numFmtId="164" fontId="0" fillId="0" borderId="1" xfId="2" applyNumberFormat="1" applyFont="1" applyBorder="1" applyAlignment="1">
      <alignment horizontal="center"/>
    </xf>
    <xf numFmtId="164" fontId="1" fillId="0" borderId="9" xfId="2" applyNumberFormat="1" applyFont="1" applyBorder="1" applyAlignment="1">
      <alignment horizontal="center"/>
    </xf>
    <xf numFmtId="164" fontId="0" fillId="0" borderId="0" xfId="2" applyNumberFormat="1" applyFont="1"/>
    <xf numFmtId="164" fontId="0" fillId="0" borderId="1" xfId="2" applyNumberFormat="1" applyFont="1" applyBorder="1"/>
    <xf numFmtId="0" fontId="0" fillId="0" borderId="1" xfId="0" applyBorder="1" applyAlignment="1">
      <alignment horizontal="left" wrapText="1"/>
    </xf>
    <xf numFmtId="0" fontId="9" fillId="0" borderId="9" xfId="0" applyFont="1" applyBorder="1"/>
    <xf numFmtId="0" fontId="8" fillId="0" borderId="9" xfId="0" applyFont="1" applyBorder="1" applyAlignment="1">
      <alignment horizontal="center"/>
    </xf>
    <xf numFmtId="164" fontId="8" fillId="0" borderId="9" xfId="2" applyNumberFormat="1" applyFont="1" applyFill="1" applyBorder="1" applyAlignment="1">
      <alignment horizontal="center"/>
    </xf>
    <xf numFmtId="0" fontId="8" fillId="0" borderId="9" xfId="0" applyFont="1" applyBorder="1" applyAlignment="1">
      <alignment horizontal="center" wrapText="1"/>
    </xf>
    <xf numFmtId="0" fontId="1" fillId="0" borderId="9" xfId="0" applyFont="1" applyBorder="1"/>
    <xf numFmtId="164" fontId="1" fillId="0" borderId="9" xfId="0" applyNumberFormat="1" applyFont="1" applyBorder="1" applyAlignment="1">
      <alignment horizontal="right"/>
    </xf>
    <xf numFmtId="164" fontId="1" fillId="6" borderId="9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164" fontId="8" fillId="0" borderId="3" xfId="2" applyNumberFormat="1" applyFont="1" applyFill="1" applyBorder="1" applyAlignment="1">
      <alignment horizontal="center" wrapText="1"/>
    </xf>
    <xf numFmtId="0" fontId="0" fillId="0" borderId="6" xfId="0" applyBorder="1"/>
    <xf numFmtId="164" fontId="8" fillId="2" borderId="5" xfId="2" applyNumberFormat="1" applyFont="1" applyFill="1" applyBorder="1" applyAlignment="1">
      <alignment horizontal="center"/>
    </xf>
    <xf numFmtId="164" fontId="1" fillId="0" borderId="9" xfId="2" applyNumberFormat="1" applyFont="1" applyBorder="1"/>
    <xf numFmtId="0" fontId="0" fillId="6" borderId="0" xfId="0" applyFill="1" applyAlignment="1">
      <alignment horizontal="center"/>
    </xf>
    <xf numFmtId="0" fontId="2" fillId="0" borderId="1" xfId="1" applyFill="1" applyBorder="1" applyAlignment="1" applyProtection="1">
      <alignment horizontal="center"/>
    </xf>
    <xf numFmtId="0" fontId="12" fillId="0" borderId="1" xfId="1" applyFont="1" applyFill="1" applyBorder="1" applyAlignment="1" applyProtection="1">
      <alignment horizontal="center"/>
    </xf>
    <xf numFmtId="0" fontId="13" fillId="0" borderId="1" xfId="1" applyFont="1" applyFill="1" applyBorder="1" applyAlignment="1" applyProtection="1">
      <alignment horizontal="center"/>
    </xf>
    <xf numFmtId="0" fontId="14" fillId="0" borderId="9" xfId="1" applyFont="1" applyFill="1" applyBorder="1" applyAlignment="1" applyProtection="1">
      <alignment horizontal="center"/>
    </xf>
    <xf numFmtId="164" fontId="0" fillId="0" borderId="0" xfId="0" applyNumberFormat="1"/>
    <xf numFmtId="0" fontId="5" fillId="6" borderId="0" xfId="0" applyFont="1" applyFill="1"/>
    <xf numFmtId="0" fontId="5" fillId="6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6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3" fillId="2" borderId="0" xfId="0" applyFont="1" applyFill="1"/>
    <xf numFmtId="164" fontId="4" fillId="2" borderId="5" xfId="2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164" fontId="7" fillId="0" borderId="1" xfId="2" applyNumberFormat="1" applyFont="1" applyBorder="1"/>
    <xf numFmtId="164" fontId="7" fillId="6" borderId="1" xfId="2" applyNumberFormat="1" applyFont="1" applyFill="1" applyBorder="1" applyAlignment="1">
      <alignment horizontal="right"/>
    </xf>
    <xf numFmtId="0" fontId="13" fillId="7" borderId="7" xfId="1" applyFont="1" applyFill="1" applyBorder="1" applyProtection="1"/>
    <xf numFmtId="0" fontId="14" fillId="7" borderId="7" xfId="1" applyFont="1" applyFill="1" applyBorder="1" applyAlignment="1" applyProtection="1">
      <alignment horizontal="center"/>
    </xf>
    <xf numFmtId="164" fontId="1" fillId="7" borderId="7" xfId="2" applyNumberFormat="1" applyFont="1" applyFill="1" applyBorder="1" applyAlignment="1">
      <alignment horizontal="center"/>
    </xf>
    <xf numFmtId="0" fontId="1" fillId="7" borderId="7" xfId="0" applyFont="1" applyFill="1" applyBorder="1" applyAlignment="1">
      <alignment horizontal="right"/>
    </xf>
    <xf numFmtId="164" fontId="10" fillId="7" borderId="8" xfId="2" applyNumberFormat="1" applyFont="1" applyFill="1" applyBorder="1"/>
    <xf numFmtId="0" fontId="10" fillId="7" borderId="7" xfId="0" applyFont="1" applyFill="1" applyBorder="1"/>
    <xf numFmtId="0" fontId="11" fillId="7" borderId="7" xfId="0" applyFont="1" applyFill="1" applyBorder="1" applyAlignment="1">
      <alignment horizontal="center"/>
    </xf>
    <xf numFmtId="164" fontId="10" fillId="7" borderId="7" xfId="2" applyNumberFormat="1" applyFont="1" applyFill="1" applyBorder="1" applyAlignment="1">
      <alignment horizontal="center"/>
    </xf>
    <xf numFmtId="0" fontId="10" fillId="7" borderId="7" xfId="0" applyFont="1" applyFill="1" applyBorder="1" applyAlignment="1">
      <alignment horizontal="right"/>
    </xf>
    <xf numFmtId="0" fontId="13" fillId="7" borderId="7" xfId="1" applyFont="1" applyFill="1" applyBorder="1" applyAlignment="1" applyProtection="1">
      <alignment horizontal="center"/>
    </xf>
    <xf numFmtId="164" fontId="10" fillId="7" borderId="7" xfId="0" applyNumberFormat="1" applyFont="1" applyFill="1" applyBorder="1" applyAlignment="1">
      <alignment horizontal="right"/>
    </xf>
    <xf numFmtId="164" fontId="1" fillId="6" borderId="1" xfId="0" applyNumberFormat="1" applyFont="1" applyFill="1" applyBorder="1" applyAlignment="1">
      <alignment horizontal="right"/>
    </xf>
    <xf numFmtId="0" fontId="3" fillId="2" borderId="0" xfId="0" applyFont="1" applyFill="1" applyAlignment="1">
      <alignment horizontal="center" wrapText="1"/>
    </xf>
    <xf numFmtId="164" fontId="11" fillId="0" borderId="1" xfId="2" applyNumberFormat="1" applyFont="1" applyBorder="1"/>
    <xf numFmtId="164" fontId="10" fillId="7" borderId="7" xfId="2" applyNumberFormat="1" applyFont="1" applyFill="1" applyBorder="1"/>
    <xf numFmtId="0" fontId="0" fillId="7" borderId="7" xfId="0" applyFill="1" applyBorder="1"/>
    <xf numFmtId="0" fontId="11" fillId="0" borderId="9" xfId="0" applyFont="1" applyBorder="1" applyAlignment="1">
      <alignment horizontal="right"/>
    </xf>
    <xf numFmtId="164" fontId="8" fillId="0" borderId="9" xfId="2" applyNumberFormat="1" applyFont="1" applyFill="1" applyBorder="1" applyAlignment="1">
      <alignment horizontal="center" wrapText="1"/>
    </xf>
    <xf numFmtId="0" fontId="0" fillId="0" borderId="9" xfId="0" applyBorder="1"/>
    <xf numFmtId="0" fontId="11" fillId="7" borderId="7" xfId="0" applyFont="1" applyFill="1" applyBorder="1"/>
    <xf numFmtId="164" fontId="6" fillId="0" borderId="1" xfId="2" applyNumberFormat="1" applyFont="1" applyBorder="1"/>
    <xf numFmtId="164" fontId="10" fillId="0" borderId="9" xfId="2" applyNumberFormat="1" applyFont="1" applyBorder="1"/>
    <xf numFmtId="164" fontId="0" fillId="0" borderId="1" xfId="0" applyNumberFormat="1" applyBorder="1"/>
    <xf numFmtId="0" fontId="1" fillId="5" borderId="7" xfId="0" applyFont="1" applyFill="1" applyBorder="1"/>
    <xf numFmtId="0" fontId="1" fillId="5" borderId="7" xfId="0" applyFont="1" applyFill="1" applyBorder="1" applyAlignment="1">
      <alignment horizontal="center"/>
    </xf>
    <xf numFmtId="164" fontId="1" fillId="5" borderId="7" xfId="2" applyNumberFormat="1" applyFont="1" applyFill="1" applyBorder="1"/>
    <xf numFmtId="164" fontId="1" fillId="5" borderId="7" xfId="0" applyNumberFormat="1" applyFont="1" applyFill="1" applyBorder="1" applyAlignment="1">
      <alignment horizontal="right"/>
    </xf>
    <xf numFmtId="0" fontId="1" fillId="5" borderId="7" xfId="0" applyFont="1" applyFill="1" applyBorder="1" applyAlignment="1">
      <alignment horizontal="right"/>
    </xf>
    <xf numFmtId="0" fontId="10" fillId="5" borderId="7" xfId="0" applyFont="1" applyFill="1" applyBorder="1" applyAlignment="1">
      <alignment horizontal="right"/>
    </xf>
    <xf numFmtId="0" fontId="0" fillId="5" borderId="7" xfId="0" applyFill="1" applyBorder="1"/>
    <xf numFmtId="0" fontId="0" fillId="5" borderId="2" xfId="0" applyFill="1" applyBorder="1"/>
    <xf numFmtId="0" fontId="1" fillId="6" borderId="9" xfId="0" applyFont="1" applyFill="1" applyBorder="1"/>
    <xf numFmtId="0" fontId="1" fillId="6" borderId="9" xfId="0" applyFont="1" applyFill="1" applyBorder="1" applyAlignment="1">
      <alignment horizontal="center"/>
    </xf>
    <xf numFmtId="164" fontId="1" fillId="6" borderId="9" xfId="2" applyNumberFormat="1" applyFont="1" applyFill="1" applyBorder="1"/>
    <xf numFmtId="164" fontId="1" fillId="6" borderId="9" xfId="0" applyNumberFormat="1" applyFont="1" applyFill="1" applyBorder="1"/>
    <xf numFmtId="164" fontId="10" fillId="6" borderId="3" xfId="2" applyNumberFormat="1" applyFont="1" applyFill="1" applyBorder="1"/>
    <xf numFmtId="0" fontId="16" fillId="0" borderId="1" xfId="0" applyFont="1" applyBorder="1"/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8" fillId="2" borderId="0" xfId="0" applyFont="1" applyFill="1" applyAlignment="1">
      <alignment horizontal="center" wrapText="1"/>
    </xf>
    <xf numFmtId="164" fontId="8" fillId="2" borderId="0" xfId="2" applyNumberFormat="1" applyFont="1" applyFill="1" applyAlignment="1">
      <alignment horizontal="center" wrapText="1"/>
    </xf>
    <xf numFmtId="0" fontId="1" fillId="0" borderId="1" xfId="0" applyFont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14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0" xfId="0" applyFont="1" applyFill="1" applyAlignment="1">
      <alignment horizontal="center" wrapText="1"/>
    </xf>
    <xf numFmtId="164" fontId="4" fillId="2" borderId="0" xfId="2" applyNumberFormat="1" applyFont="1" applyFill="1" applyAlignment="1">
      <alignment horizontal="center" wrapText="1"/>
    </xf>
  </cellXfs>
  <cellStyles count="3">
    <cellStyle name="Comma" xfId="2" builtinId="3"/>
    <cellStyle name="Normal" xfId="0" builtinId="0"/>
    <cellStyle name="Normal 2" xfId="1" xr:uid="{65CA0765-73A5-43B5-B7CF-2F3419305B6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DBB1B-0220-47D2-A7E1-DC88ABB46867}">
  <dimension ref="A1:O29"/>
  <sheetViews>
    <sheetView topLeftCell="A15" workbookViewId="0">
      <selection activeCell="L24" sqref="L24"/>
    </sheetView>
  </sheetViews>
  <sheetFormatPr defaultRowHeight="14.4" x14ac:dyDescent="0.3"/>
  <cols>
    <col min="1" max="1" width="33.6640625" customWidth="1"/>
    <col min="2" max="2" width="10.88671875" style="68" bestFit="1" customWidth="1"/>
    <col min="3" max="3" width="10.21875" style="58" bestFit="1" customWidth="1"/>
    <col min="6" max="6" width="0.33203125" customWidth="1"/>
    <col min="10" max="10" width="8.88671875" customWidth="1"/>
    <col min="11" max="11" width="0.21875" customWidth="1"/>
    <col min="13" max="13" width="12" customWidth="1"/>
    <col min="14" max="14" width="45.5546875" bestFit="1" customWidth="1"/>
  </cols>
  <sheetData>
    <row r="1" spans="1:15" ht="14.4" customHeight="1" x14ac:dyDescent="0.3">
      <c r="A1" s="26" t="s">
        <v>156</v>
      </c>
      <c r="B1" s="73"/>
      <c r="C1" s="130" t="s">
        <v>135</v>
      </c>
      <c r="D1" s="130"/>
      <c r="E1" s="130"/>
      <c r="F1" s="28"/>
      <c r="G1" s="131" t="s">
        <v>136</v>
      </c>
      <c r="H1" s="130"/>
      <c r="I1" s="130"/>
      <c r="J1" s="130"/>
      <c r="K1" s="54"/>
      <c r="L1" s="132" t="s">
        <v>137</v>
      </c>
      <c r="M1" s="133" t="s">
        <v>138</v>
      </c>
      <c r="N1" s="129" t="s">
        <v>162</v>
      </c>
      <c r="O1" s="129"/>
    </row>
    <row r="2" spans="1:15" x14ac:dyDescent="0.3">
      <c r="A2" s="29" t="s">
        <v>139</v>
      </c>
      <c r="B2" s="27" t="s">
        <v>140</v>
      </c>
      <c r="C2" s="71" t="s">
        <v>131</v>
      </c>
      <c r="D2" s="30" t="s">
        <v>132</v>
      </c>
      <c r="E2" s="27" t="s">
        <v>167</v>
      </c>
      <c r="F2" s="28"/>
      <c r="G2" s="30" t="s">
        <v>141</v>
      </c>
      <c r="H2" s="30" t="s">
        <v>142</v>
      </c>
      <c r="I2" s="30" t="s">
        <v>132</v>
      </c>
      <c r="J2" s="27" t="s">
        <v>134</v>
      </c>
      <c r="K2" s="54"/>
      <c r="L2" s="132"/>
      <c r="M2" s="133"/>
      <c r="N2" s="129"/>
      <c r="O2" s="129"/>
    </row>
    <row r="3" spans="1:15" x14ac:dyDescent="0.3">
      <c r="A3" s="43" t="s">
        <v>147</v>
      </c>
      <c r="B3" s="74"/>
      <c r="C3" s="56"/>
      <c r="D3" s="6"/>
      <c r="E3" s="35"/>
      <c r="F3" s="36"/>
      <c r="G3" s="35"/>
      <c r="H3" s="35"/>
      <c r="I3" s="36"/>
      <c r="J3" s="35"/>
      <c r="K3" s="35"/>
      <c r="L3" s="35"/>
      <c r="M3" s="37">
        <f>J3-E3</f>
        <v>0</v>
      </c>
      <c r="N3" s="1"/>
    </row>
    <row r="4" spans="1:15" x14ac:dyDescent="0.3">
      <c r="A4" s="34" t="s">
        <v>148</v>
      </c>
      <c r="B4" s="75" t="s">
        <v>168</v>
      </c>
      <c r="C4" s="50">
        <v>264</v>
      </c>
      <c r="D4" s="50">
        <v>26</v>
      </c>
      <c r="E4" s="45">
        <f>SUM(C4:D4)</f>
        <v>290</v>
      </c>
      <c r="F4" s="46"/>
      <c r="G4" s="45">
        <v>292</v>
      </c>
      <c r="H4" s="45">
        <v>21</v>
      </c>
      <c r="I4" s="46"/>
      <c r="J4" s="45">
        <f>G4+H4+I4</f>
        <v>313</v>
      </c>
      <c r="K4" s="45"/>
      <c r="L4" s="45">
        <v>313</v>
      </c>
      <c r="M4" s="37">
        <f>E4-L4</f>
        <v>-23</v>
      </c>
      <c r="N4" s="1" t="s">
        <v>163</v>
      </c>
    </row>
    <row r="5" spans="1:15" x14ac:dyDescent="0.3">
      <c r="A5" s="34"/>
      <c r="B5" s="75"/>
      <c r="C5" s="50"/>
      <c r="D5" s="50"/>
      <c r="E5" s="45"/>
      <c r="F5" s="46"/>
      <c r="G5" s="45"/>
      <c r="H5" s="45"/>
      <c r="I5" s="46"/>
      <c r="J5" s="45"/>
      <c r="K5" s="45"/>
      <c r="L5" s="45"/>
      <c r="M5" s="37"/>
      <c r="N5" s="1"/>
    </row>
    <row r="6" spans="1:15" x14ac:dyDescent="0.3">
      <c r="A6" s="34" t="s">
        <v>157</v>
      </c>
      <c r="B6" s="75" t="s">
        <v>169</v>
      </c>
      <c r="C6" s="50">
        <v>95</v>
      </c>
      <c r="D6" s="50">
        <v>9</v>
      </c>
      <c r="E6" s="45">
        <f t="shared" ref="E6:E7" si="0">SUM(C6:D6)</f>
        <v>104</v>
      </c>
      <c r="F6" s="46"/>
      <c r="G6" s="45"/>
      <c r="H6" s="45"/>
      <c r="I6" s="46"/>
      <c r="J6" s="45"/>
      <c r="K6" s="45"/>
      <c r="L6" s="45"/>
      <c r="M6" s="37"/>
      <c r="N6" s="1"/>
    </row>
    <row r="7" spans="1:15" x14ac:dyDescent="0.3">
      <c r="A7" s="34" t="s">
        <v>158</v>
      </c>
      <c r="B7" s="75" t="s">
        <v>169</v>
      </c>
      <c r="C7" s="50">
        <v>194</v>
      </c>
      <c r="D7" s="50">
        <v>4</v>
      </c>
      <c r="E7" s="45">
        <f t="shared" si="0"/>
        <v>198</v>
      </c>
      <c r="F7" s="46"/>
      <c r="G7" s="45"/>
      <c r="H7" s="45"/>
      <c r="I7" s="46"/>
      <c r="J7" s="45"/>
      <c r="K7" s="45"/>
      <c r="L7" s="45"/>
      <c r="M7" s="37"/>
      <c r="N7" s="1"/>
    </row>
    <row r="8" spans="1:15" x14ac:dyDescent="0.3">
      <c r="A8" s="43" t="s">
        <v>164</v>
      </c>
      <c r="B8" s="76" t="s">
        <v>169</v>
      </c>
      <c r="C8" s="51">
        <f>SUM(C6:C7)</f>
        <v>289</v>
      </c>
      <c r="D8" s="51">
        <f>SUM(D6:D7)</f>
        <v>13</v>
      </c>
      <c r="E8" s="51">
        <f>SUM(E6:E7)</f>
        <v>302</v>
      </c>
      <c r="F8" s="53"/>
      <c r="G8" s="52">
        <v>161</v>
      </c>
      <c r="H8" s="52">
        <v>29</v>
      </c>
      <c r="I8" s="53"/>
      <c r="J8" s="52">
        <f>G8+H8+I8</f>
        <v>190</v>
      </c>
      <c r="K8" s="52"/>
      <c r="L8" s="52">
        <v>190</v>
      </c>
      <c r="M8" s="49">
        <f>E8-L8</f>
        <v>112</v>
      </c>
      <c r="N8" s="1"/>
    </row>
    <row r="9" spans="1:15" x14ac:dyDescent="0.3">
      <c r="A9" s="34"/>
      <c r="B9" s="75"/>
      <c r="C9" s="50"/>
      <c r="D9" s="50"/>
      <c r="E9" s="45"/>
      <c r="F9" s="46"/>
      <c r="G9" s="45"/>
      <c r="H9" s="45"/>
      <c r="I9" s="46"/>
      <c r="J9" s="45"/>
      <c r="K9" s="45"/>
      <c r="L9" s="45"/>
      <c r="M9" s="37"/>
      <c r="N9" s="1"/>
    </row>
    <row r="10" spans="1:15" ht="15" thickBot="1" x14ac:dyDescent="0.35">
      <c r="A10" s="91" t="s">
        <v>149</v>
      </c>
      <c r="B10" s="100"/>
      <c r="C10" s="98">
        <f>C8+C4</f>
        <v>553</v>
      </c>
      <c r="D10" s="98">
        <f>D8+D4</f>
        <v>39</v>
      </c>
      <c r="E10" s="101">
        <f>E8+E4</f>
        <v>592</v>
      </c>
      <c r="F10" s="99"/>
      <c r="G10" s="99">
        <f>SUM(G4:G9)</f>
        <v>453</v>
      </c>
      <c r="H10" s="99">
        <f t="shared" ref="H10:I10" si="1">SUM(H4:H9)</f>
        <v>50</v>
      </c>
      <c r="I10" s="99">
        <f t="shared" si="1"/>
        <v>0</v>
      </c>
      <c r="J10" s="99">
        <f>SUM(J4:J9)</f>
        <v>503</v>
      </c>
      <c r="K10" s="99"/>
      <c r="L10" s="99">
        <v>503</v>
      </c>
      <c r="M10" s="95">
        <f>E10-L10</f>
        <v>89</v>
      </c>
      <c r="N10" s="1"/>
    </row>
    <row r="11" spans="1:15" ht="15" thickTop="1" x14ac:dyDescent="0.3">
      <c r="A11" s="61"/>
      <c r="B11" s="62"/>
      <c r="C11" s="63"/>
      <c r="D11" s="63"/>
      <c r="E11" s="64"/>
      <c r="F11" s="64"/>
      <c r="G11" s="62"/>
      <c r="H11" s="62"/>
      <c r="I11" s="62"/>
      <c r="J11" s="64"/>
      <c r="K11" s="64"/>
      <c r="L11" s="64"/>
      <c r="M11" s="69"/>
      <c r="N11" s="1"/>
    </row>
    <row r="12" spans="1:15" x14ac:dyDescent="0.3">
      <c r="A12" s="43" t="s">
        <v>150</v>
      </c>
      <c r="B12" s="44"/>
      <c r="C12" s="50"/>
      <c r="D12" s="50"/>
      <c r="E12" s="45"/>
      <c r="F12" s="46"/>
      <c r="G12" s="45"/>
      <c r="H12" s="45"/>
      <c r="I12" s="46"/>
      <c r="J12" s="45"/>
      <c r="K12" s="45"/>
      <c r="L12" s="45"/>
      <c r="M12" s="37"/>
      <c r="N12" s="1"/>
    </row>
    <row r="13" spans="1:15" x14ac:dyDescent="0.3">
      <c r="A13" s="34" t="s">
        <v>151</v>
      </c>
      <c r="B13" s="75" t="s">
        <v>168</v>
      </c>
      <c r="C13" s="50">
        <v>124</v>
      </c>
      <c r="D13" s="50">
        <v>32</v>
      </c>
      <c r="E13" s="45">
        <f>SUM(C13:D13)</f>
        <v>156</v>
      </c>
      <c r="F13" s="46"/>
      <c r="G13" s="45">
        <v>48</v>
      </c>
      <c r="H13" s="45">
        <v>25</v>
      </c>
      <c r="I13" s="46"/>
      <c r="J13" s="45">
        <f>SUM(G13:I13)</f>
        <v>73</v>
      </c>
      <c r="K13" s="45"/>
      <c r="L13" s="45">
        <v>73</v>
      </c>
      <c r="M13" s="37">
        <v>79</v>
      </c>
      <c r="N13" s="1"/>
    </row>
    <row r="14" spans="1:15" x14ac:dyDescent="0.3">
      <c r="A14" s="34" t="s">
        <v>93</v>
      </c>
      <c r="B14" s="75" t="s">
        <v>169</v>
      </c>
      <c r="C14" s="51">
        <v>44</v>
      </c>
      <c r="D14" s="50">
        <v>52</v>
      </c>
      <c r="E14" s="45">
        <f>SUM(C14:D14)</f>
        <v>96</v>
      </c>
      <c r="F14" s="46"/>
      <c r="G14" s="45">
        <v>68</v>
      </c>
      <c r="H14" s="45">
        <v>31</v>
      </c>
      <c r="I14" s="46"/>
      <c r="J14" s="45">
        <f>SUM(G14:I14)</f>
        <v>99</v>
      </c>
      <c r="K14" s="45"/>
      <c r="L14" s="45">
        <v>99</v>
      </c>
      <c r="M14" s="37">
        <v>7</v>
      </c>
      <c r="N14" s="1"/>
    </row>
    <row r="15" spans="1:15" ht="15" thickBot="1" x14ac:dyDescent="0.35">
      <c r="A15" s="96" t="s">
        <v>152</v>
      </c>
      <c r="B15" s="97"/>
      <c r="C15" s="98">
        <f>SUM(C13:C14)</f>
        <v>168</v>
      </c>
      <c r="D15" s="98">
        <f>SUM(D13:D14)</f>
        <v>84</v>
      </c>
      <c r="E15" s="99">
        <f>SUM(E13:E14)</f>
        <v>252</v>
      </c>
      <c r="F15" s="99"/>
      <c r="G15" s="99">
        <f>SUM(G13:G14)</f>
        <v>116</v>
      </c>
      <c r="H15" s="99">
        <f>SUM(H13:H14)</f>
        <v>56</v>
      </c>
      <c r="I15" s="99"/>
      <c r="J15" s="99">
        <f>SUM(J13:J14)</f>
        <v>172</v>
      </c>
      <c r="K15" s="99"/>
      <c r="L15" s="99">
        <v>172</v>
      </c>
      <c r="M15" s="95">
        <f>E15-L15</f>
        <v>80</v>
      </c>
      <c r="N15" s="1"/>
    </row>
    <row r="16" spans="1:15" ht="15" thickTop="1" x14ac:dyDescent="0.3">
      <c r="A16" s="61"/>
      <c r="B16" s="62"/>
      <c r="C16" s="63"/>
      <c r="D16" s="63"/>
      <c r="E16" s="64"/>
      <c r="F16" s="64"/>
      <c r="G16" s="62"/>
      <c r="H16" s="62"/>
      <c r="I16" s="62"/>
      <c r="J16" s="64"/>
      <c r="K16" s="64"/>
      <c r="L16" s="64"/>
      <c r="M16" s="69"/>
      <c r="N16" s="1"/>
    </row>
    <row r="17" spans="1:14" x14ac:dyDescent="0.3">
      <c r="A17" s="31" t="s">
        <v>143</v>
      </c>
      <c r="B17" s="44"/>
      <c r="C17" s="55"/>
      <c r="D17" s="55"/>
      <c r="E17" s="31"/>
      <c r="F17" s="32"/>
      <c r="G17" s="31"/>
      <c r="H17" s="31"/>
      <c r="I17" s="32"/>
      <c r="J17" s="31"/>
      <c r="K17" s="31"/>
      <c r="L17" s="31"/>
      <c r="M17" s="33"/>
      <c r="N17" s="1"/>
    </row>
    <row r="18" spans="1:14" x14ac:dyDescent="0.3">
      <c r="A18" s="34" t="s">
        <v>144</v>
      </c>
      <c r="B18" s="74" t="s">
        <v>170</v>
      </c>
      <c r="C18" s="56">
        <v>75</v>
      </c>
      <c r="D18" s="56">
        <v>9</v>
      </c>
      <c r="E18" s="35">
        <f>SUM(C18:D18)</f>
        <v>84</v>
      </c>
      <c r="F18" s="36"/>
      <c r="G18" s="35">
        <v>68</v>
      </c>
      <c r="H18" s="35">
        <v>21</v>
      </c>
      <c r="I18" s="36"/>
      <c r="J18" s="35">
        <v>84</v>
      </c>
      <c r="K18" s="35"/>
      <c r="L18" s="35">
        <v>84</v>
      </c>
      <c r="M18" s="37">
        <v>0</v>
      </c>
      <c r="N18" s="1" t="s">
        <v>181</v>
      </c>
    </row>
    <row r="19" spans="1:14" x14ac:dyDescent="0.3">
      <c r="A19" s="34" t="s">
        <v>145</v>
      </c>
      <c r="B19" s="74" t="s">
        <v>171</v>
      </c>
      <c r="C19" s="56">
        <v>31</v>
      </c>
      <c r="D19" s="56">
        <v>4</v>
      </c>
      <c r="E19" s="35">
        <f>D19+C19</f>
        <v>35</v>
      </c>
      <c r="F19" s="36"/>
      <c r="G19" s="35">
        <v>0</v>
      </c>
      <c r="H19" s="35">
        <v>0</v>
      </c>
      <c r="I19" s="36"/>
      <c r="J19" s="35">
        <f t="shared" ref="J19" si="2">G19+H19+I19</f>
        <v>0</v>
      </c>
      <c r="K19" s="35"/>
      <c r="L19" s="35"/>
      <c r="M19" s="37">
        <v>35</v>
      </c>
      <c r="N19" s="1" t="s">
        <v>165</v>
      </c>
    </row>
    <row r="20" spans="1:14" ht="15" thickBot="1" x14ac:dyDescent="0.35">
      <c r="A20" s="91" t="s">
        <v>146</v>
      </c>
      <c r="B20" s="92"/>
      <c r="C20" s="93">
        <f>SUM(C18:C19)</f>
        <v>106</v>
      </c>
      <c r="D20" s="93">
        <f>SUM(D18:D19)</f>
        <v>13</v>
      </c>
      <c r="E20" s="94">
        <f>SUM(E18:E19)</f>
        <v>119</v>
      </c>
      <c r="F20" s="94"/>
      <c r="G20" s="94">
        <f>SUM(G18:G19)</f>
        <v>68</v>
      </c>
      <c r="H20" s="94">
        <f>SUM(H18:H19)</f>
        <v>21</v>
      </c>
      <c r="I20" s="94"/>
      <c r="J20" s="94">
        <f>SUM(J18:J19)</f>
        <v>84</v>
      </c>
      <c r="K20" s="94"/>
      <c r="L20" s="94">
        <v>84</v>
      </c>
      <c r="M20" s="95">
        <v>35</v>
      </c>
      <c r="N20" s="1"/>
    </row>
    <row r="21" spans="1:14" ht="15" thickTop="1" x14ac:dyDescent="0.3">
      <c r="A21" s="38"/>
      <c r="B21" s="77"/>
      <c r="C21" s="57"/>
      <c r="D21" s="57"/>
      <c r="E21" s="40"/>
      <c r="F21" s="41"/>
      <c r="G21" s="40"/>
      <c r="H21" s="40"/>
      <c r="I21" s="41"/>
      <c r="J21" s="40"/>
      <c r="K21" s="40"/>
      <c r="L21" s="40"/>
      <c r="M21" s="42"/>
      <c r="N21" s="1"/>
    </row>
    <row r="22" spans="1:14" hidden="1" x14ac:dyDescent="0.3">
      <c r="A22" s="1"/>
      <c r="B22" s="6"/>
      <c r="C22" s="59"/>
      <c r="D22" s="59"/>
      <c r="E22" s="1"/>
      <c r="F22" s="1"/>
      <c r="G22" s="1"/>
      <c r="H22" s="1"/>
      <c r="I22" s="1"/>
      <c r="J22" s="1"/>
      <c r="K22" s="1"/>
      <c r="L22" s="1"/>
      <c r="M22" s="70"/>
      <c r="N22" s="1"/>
    </row>
    <row r="23" spans="1:14" hidden="1" x14ac:dyDescent="0.3">
      <c r="A23" s="1"/>
      <c r="B23" s="44"/>
      <c r="C23" s="50"/>
      <c r="D23" s="50"/>
      <c r="E23" s="45"/>
      <c r="F23" s="46"/>
      <c r="G23" s="45"/>
      <c r="H23" s="45"/>
      <c r="I23" s="46"/>
      <c r="J23" s="45"/>
      <c r="K23" s="45"/>
      <c r="L23" s="45"/>
      <c r="M23" s="37">
        <f>J23-E23</f>
        <v>0</v>
      </c>
      <c r="N23" s="1"/>
    </row>
    <row r="24" spans="1:14" x14ac:dyDescent="0.3">
      <c r="A24" s="5" t="s">
        <v>153</v>
      </c>
      <c r="B24" s="2"/>
      <c r="C24" s="47">
        <f>C20+C15+C10</f>
        <v>827</v>
      </c>
      <c r="D24" s="47">
        <f t="shared" ref="D24:H24" si="3">D20+D15+D10</f>
        <v>136</v>
      </c>
      <c r="E24" s="47">
        <f t="shared" si="3"/>
        <v>963</v>
      </c>
      <c r="F24" s="47">
        <f t="shared" si="3"/>
        <v>0</v>
      </c>
      <c r="G24" s="47">
        <f>G20+G15+G10</f>
        <v>637</v>
      </c>
      <c r="H24" s="47">
        <f t="shared" si="3"/>
        <v>127</v>
      </c>
      <c r="I24" s="102" t="s">
        <v>154</v>
      </c>
      <c r="J24" s="48">
        <f>J20+J15+J10</f>
        <v>759</v>
      </c>
      <c r="K24" s="48">
        <f t="shared" ref="K24:L24" si="4">K20+K15+K10</f>
        <v>0</v>
      </c>
      <c r="L24" s="48">
        <f t="shared" si="4"/>
        <v>759</v>
      </c>
      <c r="M24" s="49">
        <f>M20+M15+M10</f>
        <v>204</v>
      </c>
      <c r="N24" s="113"/>
    </row>
    <row r="25" spans="1:14" ht="28.8" x14ac:dyDescent="0.3">
      <c r="A25" s="60" t="s">
        <v>166</v>
      </c>
      <c r="B25" s="6"/>
      <c r="C25" s="59"/>
      <c r="D25" s="1"/>
      <c r="E25" s="35"/>
      <c r="F25" s="36"/>
      <c r="G25" s="35"/>
      <c r="H25" s="35"/>
      <c r="I25" s="36">
        <v>62</v>
      </c>
      <c r="J25" s="35">
        <v>62</v>
      </c>
      <c r="K25" s="35"/>
      <c r="L25" s="35">
        <v>62</v>
      </c>
      <c r="M25" s="37">
        <v>-62</v>
      </c>
      <c r="N25" s="1"/>
    </row>
    <row r="26" spans="1:14" ht="15" thickBot="1" x14ac:dyDescent="0.35">
      <c r="A26" s="114" t="s">
        <v>155</v>
      </c>
      <c r="B26" s="115"/>
      <c r="C26" s="116">
        <v>764</v>
      </c>
      <c r="D26" s="114">
        <v>62</v>
      </c>
      <c r="E26" s="117">
        <f>SUM(C26:D26)</f>
        <v>826</v>
      </c>
      <c r="F26" s="117"/>
      <c r="G26" s="118"/>
      <c r="H26" s="118"/>
      <c r="I26" s="118"/>
      <c r="J26" s="118">
        <f>SUM(J24:J25)</f>
        <v>821</v>
      </c>
      <c r="K26" s="118"/>
      <c r="L26" s="118">
        <f>SUM(L24:L25)</f>
        <v>821</v>
      </c>
      <c r="M26" s="121"/>
      <c r="N26" s="1"/>
    </row>
    <row r="27" spans="1:14" ht="15" thickTop="1" x14ac:dyDescent="0.3">
      <c r="A27" s="122" t="s">
        <v>160</v>
      </c>
      <c r="B27" s="123"/>
      <c r="C27" s="124">
        <v>68</v>
      </c>
      <c r="D27" s="125">
        <f>D24-D26</f>
        <v>74</v>
      </c>
      <c r="E27" s="67">
        <f>SUM(C27:D27)</f>
        <v>142</v>
      </c>
      <c r="F27" s="67"/>
      <c r="G27" s="41"/>
      <c r="H27" s="41"/>
      <c r="I27" s="41"/>
      <c r="J27" s="41"/>
      <c r="K27" s="41"/>
      <c r="L27" s="41"/>
      <c r="M27" s="126">
        <f>SUM(M24:M25)</f>
        <v>142</v>
      </c>
      <c r="N27" s="1"/>
    </row>
    <row r="28" spans="1:14" x14ac:dyDescent="0.3">
      <c r="E28" s="78"/>
      <c r="F28" s="26"/>
    </row>
    <row r="29" spans="1:14" x14ac:dyDescent="0.3">
      <c r="A29" t="s">
        <v>176</v>
      </c>
    </row>
  </sheetData>
  <mergeCells count="5">
    <mergeCell ref="N1:O2"/>
    <mergeCell ref="C1:E1"/>
    <mergeCell ref="G1:J1"/>
    <mergeCell ref="L1:L2"/>
    <mergeCell ref="M1:M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52A31-6F78-4549-A308-5B748E2ADD41}">
  <sheetPr>
    <pageSetUpPr fitToPage="1"/>
  </sheetPr>
  <dimension ref="A1:H99"/>
  <sheetViews>
    <sheetView topLeftCell="B84" workbookViewId="0">
      <selection activeCell="G94" sqref="G94"/>
    </sheetView>
  </sheetViews>
  <sheetFormatPr defaultRowHeight="14.4" x14ac:dyDescent="0.3"/>
  <cols>
    <col min="1" max="1" width="7.44140625" hidden="1" customWidth="1"/>
    <col min="2" max="2" width="18.6640625" bestFit="1" customWidth="1"/>
    <col min="3" max="3" width="28" customWidth="1"/>
    <col min="4" max="4" width="18.33203125" bestFit="1" customWidth="1"/>
    <col min="5" max="7" width="10.33203125" customWidth="1"/>
    <col min="8" max="8" width="24.5546875" bestFit="1" customWidth="1"/>
  </cols>
  <sheetData>
    <row r="1" spans="1:8" x14ac:dyDescent="0.3">
      <c r="B1" t="s">
        <v>161</v>
      </c>
      <c r="E1" s="136"/>
      <c r="F1" s="137"/>
      <c r="G1" s="137"/>
    </row>
    <row r="2" spans="1:8" s="18" customFormat="1" ht="18" customHeight="1" x14ac:dyDescent="0.25">
      <c r="A2" s="14" t="s">
        <v>0</v>
      </c>
      <c r="B2" s="15" t="s">
        <v>1</v>
      </c>
      <c r="C2" s="15" t="s">
        <v>2</v>
      </c>
      <c r="D2" s="15" t="s">
        <v>3</v>
      </c>
      <c r="E2" s="16" t="s">
        <v>131</v>
      </c>
      <c r="F2" s="16" t="s">
        <v>132</v>
      </c>
      <c r="G2" s="16" t="s">
        <v>134</v>
      </c>
      <c r="H2" s="17" t="s">
        <v>126</v>
      </c>
    </row>
    <row r="3" spans="1:8" x14ac:dyDescent="0.3">
      <c r="A3" s="134" t="s">
        <v>4</v>
      </c>
      <c r="B3" s="134"/>
      <c r="C3" s="134"/>
      <c r="D3" s="134"/>
      <c r="E3" s="6"/>
      <c r="F3" s="6"/>
      <c r="G3" s="6"/>
      <c r="H3" s="1"/>
    </row>
    <row r="4" spans="1:8" x14ac:dyDescent="0.3">
      <c r="A4" s="6">
        <v>9</v>
      </c>
      <c r="B4" s="1" t="s">
        <v>5</v>
      </c>
      <c r="C4" s="1" t="s">
        <v>6</v>
      </c>
      <c r="D4" s="1" t="s">
        <v>7</v>
      </c>
      <c r="E4" s="6">
        <v>7</v>
      </c>
      <c r="F4" s="6">
        <v>2</v>
      </c>
      <c r="G4" s="6">
        <v>9</v>
      </c>
      <c r="H4" s="1"/>
    </row>
    <row r="5" spans="1:8" x14ac:dyDescent="0.3">
      <c r="A5" s="6">
        <v>10</v>
      </c>
      <c r="B5" s="1" t="s">
        <v>8</v>
      </c>
      <c r="C5" s="1" t="s">
        <v>6</v>
      </c>
      <c r="D5" s="1" t="s">
        <v>9</v>
      </c>
      <c r="E5" s="6">
        <v>33</v>
      </c>
      <c r="F5" s="6"/>
      <c r="G5" s="6">
        <v>33</v>
      </c>
      <c r="H5" s="1"/>
    </row>
    <row r="6" spans="1:8" x14ac:dyDescent="0.3">
      <c r="A6" s="6">
        <v>12</v>
      </c>
      <c r="B6" s="1" t="s">
        <v>10</v>
      </c>
      <c r="C6" s="1" t="s">
        <v>6</v>
      </c>
      <c r="D6" s="1" t="s">
        <v>11</v>
      </c>
      <c r="E6" s="6">
        <v>23</v>
      </c>
      <c r="F6" s="6"/>
      <c r="G6" s="6">
        <v>23</v>
      </c>
      <c r="H6" s="1"/>
    </row>
    <row r="7" spans="1:8" x14ac:dyDescent="0.3">
      <c r="A7" s="6">
        <v>14</v>
      </c>
      <c r="B7" s="1" t="s">
        <v>12</v>
      </c>
      <c r="C7" s="1" t="s">
        <v>6</v>
      </c>
      <c r="D7" s="1" t="s">
        <v>13</v>
      </c>
      <c r="E7" s="6">
        <v>5</v>
      </c>
      <c r="F7" s="6"/>
      <c r="G7" s="6">
        <v>5</v>
      </c>
      <c r="H7" s="1"/>
    </row>
    <row r="8" spans="1:8" x14ac:dyDescent="0.3">
      <c r="A8" s="6">
        <v>33</v>
      </c>
      <c r="B8" s="1" t="s">
        <v>14</v>
      </c>
      <c r="C8" s="1" t="s">
        <v>15</v>
      </c>
      <c r="D8" s="1" t="s">
        <v>16</v>
      </c>
      <c r="E8" s="6">
        <v>7</v>
      </c>
      <c r="F8" s="6">
        <v>6</v>
      </c>
      <c r="G8" s="6">
        <v>13</v>
      </c>
      <c r="H8" s="1"/>
    </row>
    <row r="9" spans="1:8" x14ac:dyDescent="0.3">
      <c r="A9" s="6">
        <v>34</v>
      </c>
      <c r="B9" s="1" t="s">
        <v>17</v>
      </c>
      <c r="C9" s="1" t="s">
        <v>15</v>
      </c>
      <c r="D9" s="1" t="s">
        <v>18</v>
      </c>
      <c r="E9" s="6">
        <v>4</v>
      </c>
      <c r="F9" s="6">
        <v>1</v>
      </c>
      <c r="G9" s="6">
        <v>5</v>
      </c>
      <c r="H9" s="1"/>
    </row>
    <row r="10" spans="1:8" x14ac:dyDescent="0.3">
      <c r="A10" s="6">
        <v>35</v>
      </c>
      <c r="B10" s="1" t="s">
        <v>19</v>
      </c>
      <c r="C10" s="1" t="s">
        <v>15</v>
      </c>
      <c r="D10" s="1" t="s">
        <v>20</v>
      </c>
      <c r="E10" s="6">
        <v>15</v>
      </c>
      <c r="F10" s="6">
        <v>1</v>
      </c>
      <c r="G10" s="6">
        <v>16</v>
      </c>
      <c r="H10" s="1"/>
    </row>
    <row r="11" spans="1:8" x14ac:dyDescent="0.3">
      <c r="A11" s="6">
        <v>36</v>
      </c>
      <c r="B11" s="1" t="s">
        <v>21</v>
      </c>
      <c r="C11" s="1" t="s">
        <v>15</v>
      </c>
      <c r="D11" s="1" t="s">
        <v>22</v>
      </c>
      <c r="E11" s="6">
        <v>7</v>
      </c>
      <c r="F11" s="6">
        <v>4</v>
      </c>
      <c r="G11" s="6">
        <v>11</v>
      </c>
      <c r="H11" s="1"/>
    </row>
    <row r="12" spans="1:8" x14ac:dyDescent="0.3">
      <c r="A12" s="6">
        <v>37</v>
      </c>
      <c r="B12" s="1" t="s">
        <v>23</v>
      </c>
      <c r="C12" s="1" t="s">
        <v>15</v>
      </c>
      <c r="D12" s="1" t="s">
        <v>24</v>
      </c>
      <c r="E12" s="6">
        <v>7</v>
      </c>
      <c r="F12" s="6">
        <v>1</v>
      </c>
      <c r="G12" s="6">
        <v>8</v>
      </c>
      <c r="H12" s="1"/>
    </row>
    <row r="13" spans="1:8" x14ac:dyDescent="0.3">
      <c r="A13" s="6">
        <v>39</v>
      </c>
      <c r="B13" s="1" t="s">
        <v>25</v>
      </c>
      <c r="C13" s="1" t="s">
        <v>15</v>
      </c>
      <c r="D13" s="1" t="s">
        <v>26</v>
      </c>
      <c r="E13" s="6">
        <v>9</v>
      </c>
      <c r="F13" s="6">
        <v>1</v>
      </c>
      <c r="G13" s="6">
        <v>10</v>
      </c>
      <c r="H13" s="1"/>
    </row>
    <row r="14" spans="1:8" x14ac:dyDescent="0.3">
      <c r="A14" s="6">
        <v>41</v>
      </c>
      <c r="B14" s="1" t="s">
        <v>27</v>
      </c>
      <c r="C14" s="1" t="s">
        <v>15</v>
      </c>
      <c r="D14" s="1" t="s">
        <v>11</v>
      </c>
      <c r="E14" s="6">
        <v>99</v>
      </c>
      <c r="F14" s="6">
        <v>5</v>
      </c>
      <c r="G14" s="6">
        <v>104</v>
      </c>
      <c r="H14" s="1"/>
    </row>
    <row r="15" spans="1:8" x14ac:dyDescent="0.3">
      <c r="A15" s="6">
        <v>42</v>
      </c>
      <c r="B15" s="1" t="s">
        <v>28</v>
      </c>
      <c r="C15" s="1" t="s">
        <v>15</v>
      </c>
      <c r="D15" s="1" t="s">
        <v>29</v>
      </c>
      <c r="E15" s="6">
        <v>2</v>
      </c>
      <c r="F15" s="6"/>
      <c r="G15" s="6">
        <v>2</v>
      </c>
      <c r="H15" s="1"/>
    </row>
    <row r="16" spans="1:8" x14ac:dyDescent="0.3">
      <c r="A16" s="6">
        <v>43</v>
      </c>
      <c r="B16" s="1" t="s">
        <v>30</v>
      </c>
      <c r="C16" s="1" t="s">
        <v>15</v>
      </c>
      <c r="D16" s="1" t="s">
        <v>31</v>
      </c>
      <c r="E16" s="6">
        <v>5</v>
      </c>
      <c r="F16" s="6">
        <v>1</v>
      </c>
      <c r="G16" s="6">
        <v>6</v>
      </c>
      <c r="H16" s="1"/>
    </row>
    <row r="17" spans="1:8" x14ac:dyDescent="0.3">
      <c r="A17" s="6">
        <v>44</v>
      </c>
      <c r="B17" s="1" t="s">
        <v>32</v>
      </c>
      <c r="C17" s="1" t="s">
        <v>15</v>
      </c>
      <c r="D17" s="1" t="s">
        <v>33</v>
      </c>
      <c r="E17" s="6">
        <v>41</v>
      </c>
      <c r="F17" s="6">
        <v>4</v>
      </c>
      <c r="G17" s="6">
        <v>45</v>
      </c>
      <c r="H17" s="1"/>
    </row>
    <row r="18" spans="1:8" x14ac:dyDescent="0.3">
      <c r="A18" s="2"/>
      <c r="B18" s="7" t="s">
        <v>34</v>
      </c>
      <c r="C18" s="7"/>
      <c r="D18" s="7"/>
      <c r="E18" s="2">
        <v>264</v>
      </c>
      <c r="F18" s="2">
        <v>26</v>
      </c>
      <c r="G18" s="2">
        <v>290</v>
      </c>
      <c r="H18" s="1"/>
    </row>
    <row r="19" spans="1:8" x14ac:dyDescent="0.3">
      <c r="A19" s="6"/>
      <c r="B19" s="1"/>
      <c r="C19" s="1"/>
      <c r="D19" s="1"/>
      <c r="E19" s="6"/>
      <c r="F19" s="6"/>
      <c r="G19" s="6"/>
      <c r="H19" s="1"/>
    </row>
    <row r="20" spans="1:8" x14ac:dyDescent="0.3">
      <c r="A20" s="6">
        <v>25</v>
      </c>
      <c r="B20" s="1" t="s">
        <v>35</v>
      </c>
      <c r="C20" s="1" t="s">
        <v>36</v>
      </c>
      <c r="D20" s="1" t="s">
        <v>20</v>
      </c>
      <c r="E20" s="6">
        <v>28</v>
      </c>
      <c r="F20" s="6"/>
      <c r="G20" s="6">
        <v>28</v>
      </c>
      <c r="H20" s="1"/>
    </row>
    <row r="21" spans="1:8" x14ac:dyDescent="0.3">
      <c r="A21" s="6">
        <v>29</v>
      </c>
      <c r="B21" s="1" t="s">
        <v>37</v>
      </c>
      <c r="C21" s="1" t="str">
        <f>C20</f>
        <v>Malibu Mini Step-Thru GT 24</v>
      </c>
      <c r="D21" s="1" t="s">
        <v>26</v>
      </c>
      <c r="E21" s="6">
        <v>22</v>
      </c>
      <c r="F21" s="6">
        <v>2</v>
      </c>
      <c r="G21" s="6">
        <v>24</v>
      </c>
      <c r="H21" s="1"/>
    </row>
    <row r="22" spans="1:8" x14ac:dyDescent="0.3">
      <c r="A22" s="6">
        <v>31</v>
      </c>
      <c r="B22" s="1" t="s">
        <v>38</v>
      </c>
      <c r="C22" s="1" t="str">
        <f>C21</f>
        <v>Malibu Mini Step-Thru GT 24</v>
      </c>
      <c r="D22" s="1" t="s">
        <v>39</v>
      </c>
      <c r="E22" s="6">
        <v>26</v>
      </c>
      <c r="F22" s="6">
        <v>2</v>
      </c>
      <c r="G22" s="6">
        <v>28</v>
      </c>
      <c r="H22" s="1"/>
    </row>
    <row r="23" spans="1:8" x14ac:dyDescent="0.3">
      <c r="A23" s="6">
        <v>32</v>
      </c>
      <c r="B23" s="1" t="s">
        <v>40</v>
      </c>
      <c r="C23" s="1" t="s">
        <v>36</v>
      </c>
      <c r="D23" s="1" t="s">
        <v>41</v>
      </c>
      <c r="E23" s="6">
        <v>19</v>
      </c>
      <c r="F23" s="6">
        <v>5</v>
      </c>
      <c r="G23" s="6">
        <v>24</v>
      </c>
      <c r="H23" s="1"/>
    </row>
    <row r="24" spans="1:8" x14ac:dyDescent="0.3">
      <c r="A24" s="6"/>
      <c r="B24" s="7" t="s">
        <v>42</v>
      </c>
      <c r="C24" s="7"/>
      <c r="D24" s="7"/>
      <c r="E24" s="2">
        <v>95</v>
      </c>
      <c r="F24" s="2">
        <v>9</v>
      </c>
      <c r="G24" s="2">
        <v>104</v>
      </c>
      <c r="H24" s="1"/>
    </row>
    <row r="25" spans="1:8" x14ac:dyDescent="0.3">
      <c r="A25" s="6"/>
      <c r="B25" s="1"/>
      <c r="C25" s="7"/>
      <c r="D25" s="7"/>
      <c r="E25" s="2"/>
      <c r="F25" s="2"/>
      <c r="G25" s="6">
        <v>0</v>
      </c>
      <c r="H25" s="1"/>
    </row>
    <row r="26" spans="1:8" x14ac:dyDescent="0.3">
      <c r="A26" s="6">
        <v>4</v>
      </c>
      <c r="B26" s="1" t="s">
        <v>43</v>
      </c>
      <c r="C26" s="1" t="s">
        <v>44</v>
      </c>
      <c r="D26" s="1" t="s">
        <v>9</v>
      </c>
      <c r="E26" s="6">
        <v>0</v>
      </c>
      <c r="F26" s="6">
        <v>2</v>
      </c>
      <c r="G26" s="6">
        <v>2</v>
      </c>
      <c r="H26" s="1"/>
    </row>
    <row r="27" spans="1:8" x14ac:dyDescent="0.3">
      <c r="A27" s="6">
        <v>5</v>
      </c>
      <c r="B27" s="1" t="s">
        <v>45</v>
      </c>
      <c r="C27" s="1" t="s">
        <v>44</v>
      </c>
      <c r="D27" s="1" t="s">
        <v>11</v>
      </c>
      <c r="E27" s="6">
        <v>0</v>
      </c>
      <c r="F27" s="6"/>
      <c r="G27" s="6">
        <v>0</v>
      </c>
      <c r="H27" s="1"/>
    </row>
    <row r="28" spans="1:8" x14ac:dyDescent="0.3">
      <c r="A28" s="6">
        <v>6</v>
      </c>
      <c r="B28" s="1" t="s">
        <v>46</v>
      </c>
      <c r="C28" s="1" t="s">
        <v>44</v>
      </c>
      <c r="D28" s="1" t="s">
        <v>13</v>
      </c>
      <c r="E28" s="6">
        <v>0</v>
      </c>
      <c r="F28" s="6">
        <v>1</v>
      </c>
      <c r="G28" s="6">
        <v>1</v>
      </c>
      <c r="H28" s="1"/>
    </row>
    <row r="29" spans="1:8" x14ac:dyDescent="0.3">
      <c r="A29" s="6">
        <v>7</v>
      </c>
      <c r="B29" s="1" t="s">
        <v>47</v>
      </c>
      <c r="C29" s="1" t="s">
        <v>44</v>
      </c>
      <c r="D29" s="1" t="s">
        <v>48</v>
      </c>
      <c r="E29" s="6">
        <v>3</v>
      </c>
      <c r="F29" s="6"/>
      <c r="G29" s="6">
        <v>3</v>
      </c>
      <c r="H29" s="1"/>
    </row>
    <row r="30" spans="1:8" x14ac:dyDescent="0.3">
      <c r="A30" s="6">
        <v>15</v>
      </c>
      <c r="B30" s="1" t="s">
        <v>49</v>
      </c>
      <c r="C30" s="1" t="s">
        <v>50</v>
      </c>
      <c r="D30" s="1" t="s">
        <v>51</v>
      </c>
      <c r="E30" s="6">
        <v>4</v>
      </c>
      <c r="F30" s="6"/>
      <c r="G30" s="6">
        <v>4</v>
      </c>
      <c r="H30" s="1"/>
    </row>
    <row r="31" spans="1:8" x14ac:dyDescent="0.3">
      <c r="A31" s="6">
        <v>16</v>
      </c>
      <c r="B31" s="1" t="s">
        <v>52</v>
      </c>
      <c r="C31" s="1" t="s">
        <v>50</v>
      </c>
      <c r="D31" s="1" t="s">
        <v>18</v>
      </c>
      <c r="E31" s="6">
        <v>4</v>
      </c>
      <c r="F31" s="6"/>
      <c r="G31" s="6">
        <v>4</v>
      </c>
      <c r="H31" s="1"/>
    </row>
    <row r="32" spans="1:8" x14ac:dyDescent="0.3">
      <c r="A32" s="6">
        <v>17</v>
      </c>
      <c r="B32" s="1" t="s">
        <v>53</v>
      </c>
      <c r="C32" s="1" t="s">
        <v>50</v>
      </c>
      <c r="D32" s="1" t="s">
        <v>20</v>
      </c>
      <c r="E32" s="6">
        <v>19</v>
      </c>
      <c r="F32" s="6"/>
      <c r="G32" s="6">
        <v>19</v>
      </c>
      <c r="H32" s="1"/>
    </row>
    <row r="33" spans="1:8" s="20" customFormat="1" x14ac:dyDescent="0.3">
      <c r="A33" s="19">
        <v>18</v>
      </c>
      <c r="B33" s="1" t="s">
        <v>54</v>
      </c>
      <c r="C33" s="1" t="s">
        <v>50</v>
      </c>
      <c r="D33" s="1" t="s">
        <v>22</v>
      </c>
      <c r="E33" s="6">
        <v>0</v>
      </c>
      <c r="F33" s="6"/>
      <c r="G33" s="6">
        <v>0</v>
      </c>
      <c r="H33" s="1"/>
    </row>
    <row r="34" spans="1:8" x14ac:dyDescent="0.3">
      <c r="A34" s="6">
        <v>19</v>
      </c>
      <c r="B34" s="1" t="s">
        <v>55</v>
      </c>
      <c r="C34" s="1" t="s">
        <v>50</v>
      </c>
      <c r="D34" s="1" t="s">
        <v>24</v>
      </c>
      <c r="E34" s="6">
        <v>10</v>
      </c>
      <c r="F34" s="6"/>
      <c r="G34" s="6">
        <v>10</v>
      </c>
      <c r="H34" s="1"/>
    </row>
    <row r="35" spans="1:8" s="20" customFormat="1" x14ac:dyDescent="0.3">
      <c r="A35" s="19">
        <v>20</v>
      </c>
      <c r="B35" s="1" t="s">
        <v>56</v>
      </c>
      <c r="C35" s="1" t="s">
        <v>50</v>
      </c>
      <c r="D35" s="1" t="s">
        <v>57</v>
      </c>
      <c r="E35" s="6">
        <v>0</v>
      </c>
      <c r="F35" s="6">
        <v>1</v>
      </c>
      <c r="G35" s="6">
        <v>1</v>
      </c>
      <c r="H35" s="1"/>
    </row>
    <row r="36" spans="1:8" x14ac:dyDescent="0.3">
      <c r="A36" s="6">
        <v>21</v>
      </c>
      <c r="B36" s="1" t="s">
        <v>58</v>
      </c>
      <c r="C36" s="1" t="s">
        <v>50</v>
      </c>
      <c r="D36" s="1" t="s">
        <v>26</v>
      </c>
      <c r="E36" s="6">
        <v>1</v>
      </c>
      <c r="F36" s="6"/>
      <c r="G36" s="6">
        <v>1</v>
      </c>
      <c r="H36" s="1"/>
    </row>
    <row r="37" spans="1:8" x14ac:dyDescent="0.3">
      <c r="A37" s="6">
        <v>22</v>
      </c>
      <c r="B37" s="1" t="s">
        <v>59</v>
      </c>
      <c r="C37" s="1" t="s">
        <v>50</v>
      </c>
      <c r="D37" s="1" t="s">
        <v>60</v>
      </c>
      <c r="E37" s="6">
        <v>4</v>
      </c>
      <c r="F37" s="6"/>
      <c r="G37" s="6">
        <v>4</v>
      </c>
      <c r="H37" s="1"/>
    </row>
    <row r="38" spans="1:8" x14ac:dyDescent="0.3">
      <c r="A38" s="6">
        <v>24</v>
      </c>
      <c r="B38" s="1" t="s">
        <v>61</v>
      </c>
      <c r="C38" s="1" t="s">
        <v>50</v>
      </c>
      <c r="D38" s="1" t="s">
        <v>11</v>
      </c>
      <c r="E38" s="6">
        <v>137</v>
      </c>
      <c r="F38" s="6"/>
      <c r="G38" s="6">
        <v>137</v>
      </c>
      <c r="H38" s="1"/>
    </row>
    <row r="39" spans="1:8" x14ac:dyDescent="0.3">
      <c r="A39" s="6">
        <v>25</v>
      </c>
      <c r="B39" s="1" t="s">
        <v>62</v>
      </c>
      <c r="C39" s="1" t="s">
        <v>50</v>
      </c>
      <c r="D39" s="1" t="s">
        <v>29</v>
      </c>
      <c r="E39" s="6">
        <v>5</v>
      </c>
      <c r="F39" s="6"/>
      <c r="G39" s="6">
        <v>5</v>
      </c>
      <c r="H39" s="1"/>
    </row>
    <row r="40" spans="1:8" x14ac:dyDescent="0.3">
      <c r="A40" s="6">
        <v>26</v>
      </c>
      <c r="B40" s="1" t="s">
        <v>63</v>
      </c>
      <c r="C40" s="1" t="s">
        <v>50</v>
      </c>
      <c r="D40" s="1" t="s">
        <v>64</v>
      </c>
      <c r="E40" s="6">
        <v>6</v>
      </c>
      <c r="F40" s="6"/>
      <c r="G40" s="6">
        <v>6</v>
      </c>
      <c r="H40" s="1"/>
    </row>
    <row r="41" spans="1:8" x14ac:dyDescent="0.3">
      <c r="A41" s="6">
        <v>27</v>
      </c>
      <c r="B41" s="1" t="s">
        <v>65</v>
      </c>
      <c r="C41" s="1" t="s">
        <v>50</v>
      </c>
      <c r="D41" s="1" t="s">
        <v>33</v>
      </c>
      <c r="E41" s="6">
        <v>1</v>
      </c>
      <c r="F41" s="6"/>
      <c r="G41" s="6">
        <v>1</v>
      </c>
      <c r="H41" s="1"/>
    </row>
    <row r="42" spans="1:8" x14ac:dyDescent="0.3">
      <c r="A42" s="6" t="s">
        <v>66</v>
      </c>
      <c r="B42" s="1" t="s">
        <v>67</v>
      </c>
      <c r="C42" s="1" t="s">
        <v>50</v>
      </c>
      <c r="D42" s="1" t="s">
        <v>41</v>
      </c>
      <c r="E42" s="6">
        <v>0</v>
      </c>
      <c r="F42" s="6">
        <v>0</v>
      </c>
      <c r="G42" s="6">
        <v>0</v>
      </c>
      <c r="H42" s="1"/>
    </row>
    <row r="43" spans="1:8" x14ac:dyDescent="0.3">
      <c r="A43" s="6"/>
      <c r="B43" s="7" t="s">
        <v>68</v>
      </c>
      <c r="C43" s="7"/>
      <c r="D43" s="7"/>
      <c r="E43" s="6">
        <v>194</v>
      </c>
      <c r="F43" s="2">
        <v>4</v>
      </c>
      <c r="G43" s="6">
        <v>198</v>
      </c>
      <c r="H43" s="1"/>
    </row>
    <row r="44" spans="1:8" x14ac:dyDescent="0.3">
      <c r="A44" s="135" t="s">
        <v>125</v>
      </c>
      <c r="B44" s="135"/>
      <c r="C44" s="9"/>
      <c r="D44" s="9"/>
      <c r="E44" s="10">
        <v>553</v>
      </c>
      <c r="F44" s="10">
        <v>39</v>
      </c>
      <c r="G44" s="10">
        <v>592</v>
      </c>
      <c r="H44" s="11"/>
    </row>
    <row r="45" spans="1:8" x14ac:dyDescent="0.3">
      <c r="A45" s="6"/>
      <c r="B45" s="1"/>
      <c r="C45" s="1"/>
      <c r="D45" s="1"/>
      <c r="E45" s="6"/>
      <c r="F45" s="6"/>
      <c r="G45" s="6"/>
      <c r="H45" s="1"/>
    </row>
    <row r="46" spans="1:8" x14ac:dyDescent="0.3">
      <c r="A46" s="7" t="s">
        <v>69</v>
      </c>
      <c r="B46" s="1"/>
      <c r="C46" s="1"/>
      <c r="D46" s="1"/>
      <c r="E46" s="6"/>
      <c r="F46" s="6"/>
      <c r="G46" s="6"/>
      <c r="H46" s="1"/>
    </row>
    <row r="47" spans="1:8" x14ac:dyDescent="0.3">
      <c r="A47" s="6">
        <v>71</v>
      </c>
      <c r="B47" s="1" t="s">
        <v>70</v>
      </c>
      <c r="C47" s="1" t="s">
        <v>71</v>
      </c>
      <c r="D47" s="1" t="s">
        <v>16</v>
      </c>
      <c r="E47" s="6">
        <v>1</v>
      </c>
      <c r="F47" s="6">
        <v>4</v>
      </c>
      <c r="G47" s="6">
        <v>5</v>
      </c>
      <c r="H47" s="1"/>
    </row>
    <row r="48" spans="1:8" x14ac:dyDescent="0.3">
      <c r="A48" s="6">
        <v>72</v>
      </c>
      <c r="B48" s="1" t="s">
        <v>72</v>
      </c>
      <c r="C48" s="1" t="s">
        <v>71</v>
      </c>
      <c r="D48" s="1" t="s">
        <v>26</v>
      </c>
      <c r="E48" s="6">
        <v>3</v>
      </c>
      <c r="F48" s="6"/>
      <c r="G48" s="6">
        <v>3</v>
      </c>
      <c r="H48" s="1"/>
    </row>
    <row r="49" spans="1:8" x14ac:dyDescent="0.3">
      <c r="A49" s="6">
        <v>75</v>
      </c>
      <c r="B49" s="1" t="s">
        <v>73</v>
      </c>
      <c r="C49" s="1" t="s">
        <v>71</v>
      </c>
      <c r="D49" s="1" t="s">
        <v>9</v>
      </c>
      <c r="E49" s="6">
        <v>0</v>
      </c>
      <c r="F49" s="6">
        <v>1</v>
      </c>
      <c r="G49" s="6">
        <v>1</v>
      </c>
      <c r="H49" s="1"/>
    </row>
    <row r="50" spans="1:8" x14ac:dyDescent="0.3">
      <c r="A50" s="6">
        <v>76</v>
      </c>
      <c r="B50" s="1" t="s">
        <v>74</v>
      </c>
      <c r="C50" s="1" t="s">
        <v>71</v>
      </c>
      <c r="D50" s="1" t="s">
        <v>11</v>
      </c>
      <c r="E50" s="6">
        <v>0</v>
      </c>
      <c r="F50" s="6">
        <v>2</v>
      </c>
      <c r="G50" s="6">
        <v>2</v>
      </c>
      <c r="H50" s="1"/>
    </row>
    <row r="51" spans="1:8" x14ac:dyDescent="0.3">
      <c r="A51" s="6">
        <v>78</v>
      </c>
      <c r="B51" s="1" t="s">
        <v>75</v>
      </c>
      <c r="C51" s="1" t="s">
        <v>71</v>
      </c>
      <c r="D51" s="1" t="s">
        <v>76</v>
      </c>
      <c r="E51" s="6">
        <v>15</v>
      </c>
      <c r="F51" s="6"/>
      <c r="G51" s="6">
        <v>15</v>
      </c>
      <c r="H51" s="1"/>
    </row>
    <row r="52" spans="1:8" x14ac:dyDescent="0.3">
      <c r="A52" s="6">
        <v>80</v>
      </c>
      <c r="B52" s="1" t="s">
        <v>77</v>
      </c>
      <c r="C52" s="1" t="s">
        <v>71</v>
      </c>
      <c r="D52" s="1" t="s">
        <v>13</v>
      </c>
      <c r="E52" s="6">
        <v>4</v>
      </c>
      <c r="F52" s="6">
        <v>6</v>
      </c>
      <c r="G52" s="6">
        <v>10</v>
      </c>
      <c r="H52" s="1"/>
    </row>
    <row r="53" spans="1:8" x14ac:dyDescent="0.3">
      <c r="A53" s="6" t="s">
        <v>66</v>
      </c>
      <c r="B53" s="1" t="s">
        <v>78</v>
      </c>
      <c r="C53" s="1" t="s">
        <v>79</v>
      </c>
      <c r="D53" s="1" t="s">
        <v>80</v>
      </c>
      <c r="E53" s="6">
        <v>0</v>
      </c>
      <c r="F53" s="6">
        <v>1</v>
      </c>
      <c r="G53" s="6">
        <v>1</v>
      </c>
      <c r="H53" s="1"/>
    </row>
    <row r="54" spans="1:8" x14ac:dyDescent="0.3">
      <c r="A54" s="6">
        <v>97</v>
      </c>
      <c r="B54" s="1" t="s">
        <v>81</v>
      </c>
      <c r="C54" s="1" t="s">
        <v>79</v>
      </c>
      <c r="D54" s="1" t="s">
        <v>20</v>
      </c>
      <c r="E54" s="6">
        <v>18</v>
      </c>
      <c r="F54" s="6"/>
      <c r="G54" s="6">
        <v>18</v>
      </c>
      <c r="H54" s="1"/>
    </row>
    <row r="55" spans="1:8" x14ac:dyDescent="0.3">
      <c r="A55" s="6">
        <v>98</v>
      </c>
      <c r="B55" s="1" t="s">
        <v>82</v>
      </c>
      <c r="C55" s="1" t="s">
        <v>79</v>
      </c>
      <c r="D55" s="1" t="s">
        <v>22</v>
      </c>
      <c r="E55" s="6">
        <v>1</v>
      </c>
      <c r="F55" s="6">
        <v>1</v>
      </c>
      <c r="G55" s="6">
        <v>2</v>
      </c>
      <c r="H55" s="1"/>
    </row>
    <row r="56" spans="1:8" x14ac:dyDescent="0.3">
      <c r="A56" s="6">
        <v>99</v>
      </c>
      <c r="B56" s="1" t="s">
        <v>83</v>
      </c>
      <c r="C56" s="1" t="s">
        <v>79</v>
      </c>
      <c r="D56" s="1" t="s">
        <v>24</v>
      </c>
      <c r="E56" s="6">
        <v>2</v>
      </c>
      <c r="F56" s="6">
        <v>4</v>
      </c>
      <c r="G56" s="6">
        <v>6</v>
      </c>
      <c r="H56" s="1"/>
    </row>
    <row r="57" spans="1:8" x14ac:dyDescent="0.3">
      <c r="A57" s="6">
        <v>100</v>
      </c>
      <c r="B57" s="1" t="s">
        <v>84</v>
      </c>
      <c r="C57" s="1" t="s">
        <v>79</v>
      </c>
      <c r="D57" s="1" t="s">
        <v>26</v>
      </c>
      <c r="E57" s="6">
        <v>19</v>
      </c>
      <c r="F57" s="6">
        <v>1</v>
      </c>
      <c r="G57" s="6">
        <v>20</v>
      </c>
      <c r="H57" s="1"/>
    </row>
    <row r="58" spans="1:8" x14ac:dyDescent="0.3">
      <c r="A58" s="6">
        <v>102</v>
      </c>
      <c r="B58" s="1" t="s">
        <v>85</v>
      </c>
      <c r="C58" s="1" t="s">
        <v>79</v>
      </c>
      <c r="D58" s="1" t="s">
        <v>11</v>
      </c>
      <c r="E58" s="6">
        <v>6</v>
      </c>
      <c r="F58" s="6">
        <v>4</v>
      </c>
      <c r="G58" s="6">
        <v>10</v>
      </c>
      <c r="H58" s="1"/>
    </row>
    <row r="59" spans="1:8" x14ac:dyDescent="0.3">
      <c r="A59" s="6">
        <v>103</v>
      </c>
      <c r="B59" s="1" t="s">
        <v>86</v>
      </c>
      <c r="C59" s="1" t="s">
        <v>79</v>
      </c>
      <c r="D59" s="1" t="s">
        <v>29</v>
      </c>
      <c r="E59" s="6">
        <v>18</v>
      </c>
      <c r="F59" s="6"/>
      <c r="G59" s="6">
        <v>18</v>
      </c>
      <c r="H59" s="1"/>
    </row>
    <row r="60" spans="1:8" x14ac:dyDescent="0.3">
      <c r="A60" s="6">
        <v>104</v>
      </c>
      <c r="B60" s="1" t="s">
        <v>87</v>
      </c>
      <c r="C60" s="1" t="s">
        <v>79</v>
      </c>
      <c r="D60" s="1" t="s">
        <v>76</v>
      </c>
      <c r="E60" s="6">
        <v>15</v>
      </c>
      <c r="F60" s="6">
        <v>5</v>
      </c>
      <c r="G60" s="6">
        <v>20</v>
      </c>
      <c r="H60" s="1"/>
    </row>
    <row r="61" spans="1:8" x14ac:dyDescent="0.3">
      <c r="A61" s="6">
        <v>105</v>
      </c>
      <c r="B61" s="1" t="s">
        <v>88</v>
      </c>
      <c r="C61" s="1" t="s">
        <v>79</v>
      </c>
      <c r="D61" s="1" t="s">
        <v>33</v>
      </c>
      <c r="E61" s="6">
        <v>22</v>
      </c>
      <c r="F61" s="6"/>
      <c r="G61" s="6">
        <v>22</v>
      </c>
      <c r="H61" s="1"/>
    </row>
    <row r="62" spans="1:8" x14ac:dyDescent="0.3">
      <c r="A62" s="6">
        <v>106</v>
      </c>
      <c r="B62" s="1" t="s">
        <v>89</v>
      </c>
      <c r="C62" s="1" t="s">
        <v>79</v>
      </c>
      <c r="D62" s="1" t="s">
        <v>13</v>
      </c>
      <c r="E62" s="6">
        <v>0</v>
      </c>
      <c r="F62" s="6">
        <v>3</v>
      </c>
      <c r="G62" s="6">
        <v>3</v>
      </c>
      <c r="H62" s="1" t="s">
        <v>133</v>
      </c>
    </row>
    <row r="63" spans="1:8" x14ac:dyDescent="0.3">
      <c r="A63" s="6"/>
      <c r="B63" s="7" t="s">
        <v>90</v>
      </c>
      <c r="C63" s="7"/>
      <c r="D63" s="7"/>
      <c r="E63" s="2">
        <v>124</v>
      </c>
      <c r="F63" s="2">
        <v>32</v>
      </c>
      <c r="G63" s="2">
        <v>156</v>
      </c>
      <c r="H63" s="1"/>
    </row>
    <row r="64" spans="1:8" x14ac:dyDescent="0.3">
      <c r="A64" s="6"/>
      <c r="B64" s="7"/>
      <c r="C64" s="7"/>
      <c r="D64" s="7"/>
      <c r="E64" s="6"/>
      <c r="F64" s="2"/>
      <c r="G64" s="6"/>
      <c r="H64" s="1"/>
    </row>
    <row r="65" spans="1:8" x14ac:dyDescent="0.3">
      <c r="A65" s="6" t="s">
        <v>91</v>
      </c>
      <c r="B65" s="1" t="s">
        <v>92</v>
      </c>
      <c r="C65" s="1" t="s">
        <v>93</v>
      </c>
      <c r="D65" s="1" t="s">
        <v>16</v>
      </c>
      <c r="E65" s="6">
        <v>0</v>
      </c>
      <c r="F65" s="6">
        <v>8</v>
      </c>
      <c r="G65" s="6">
        <v>8</v>
      </c>
      <c r="H65" s="1"/>
    </row>
    <row r="66" spans="1:8" x14ac:dyDescent="0.3">
      <c r="A66" s="6">
        <v>60</v>
      </c>
      <c r="B66" s="1" t="s">
        <v>94</v>
      </c>
      <c r="C66" s="1" t="s">
        <v>93</v>
      </c>
      <c r="D66" s="1" t="s">
        <v>95</v>
      </c>
      <c r="E66" s="6">
        <v>0</v>
      </c>
      <c r="F66" s="6">
        <v>2</v>
      </c>
      <c r="G66" s="6">
        <v>2</v>
      </c>
      <c r="H66" s="1"/>
    </row>
    <row r="67" spans="1:8" x14ac:dyDescent="0.3">
      <c r="A67" s="6">
        <v>61</v>
      </c>
      <c r="B67" s="1" t="s">
        <v>96</v>
      </c>
      <c r="C67" s="1" t="s">
        <v>93</v>
      </c>
      <c r="D67" s="1" t="s">
        <v>26</v>
      </c>
      <c r="E67" s="6">
        <v>0</v>
      </c>
      <c r="F67" s="6">
        <v>3</v>
      </c>
      <c r="G67" s="6">
        <v>3</v>
      </c>
      <c r="H67" s="1"/>
    </row>
    <row r="68" spans="1:8" x14ac:dyDescent="0.3">
      <c r="A68" s="6">
        <v>63</v>
      </c>
      <c r="B68" s="1" t="s">
        <v>97</v>
      </c>
      <c r="C68" s="1" t="s">
        <v>93</v>
      </c>
      <c r="D68" s="1" t="s">
        <v>11</v>
      </c>
      <c r="E68" s="6">
        <v>4</v>
      </c>
      <c r="F68" s="6"/>
      <c r="G68" s="6">
        <v>4</v>
      </c>
      <c r="H68" s="1"/>
    </row>
    <row r="69" spans="1:8" x14ac:dyDescent="0.3">
      <c r="A69" s="6">
        <v>64</v>
      </c>
      <c r="B69" s="1" t="s">
        <v>98</v>
      </c>
      <c r="C69" s="1" t="s">
        <v>93</v>
      </c>
      <c r="D69" s="1" t="s">
        <v>29</v>
      </c>
      <c r="E69" s="6">
        <v>5</v>
      </c>
      <c r="F69" s="6"/>
      <c r="G69" s="6">
        <v>5</v>
      </c>
      <c r="H69" s="1"/>
    </row>
    <row r="70" spans="1:8" x14ac:dyDescent="0.3">
      <c r="A70" s="6">
        <v>65</v>
      </c>
      <c r="B70" s="1" t="s">
        <v>99</v>
      </c>
      <c r="C70" s="1" t="s">
        <v>93</v>
      </c>
      <c r="D70" s="1" t="s">
        <v>76</v>
      </c>
      <c r="E70" s="6">
        <v>4</v>
      </c>
      <c r="F70" s="6"/>
      <c r="G70" s="6">
        <v>4</v>
      </c>
      <c r="H70" s="1"/>
    </row>
    <row r="71" spans="1:8" x14ac:dyDescent="0.3">
      <c r="A71" s="6">
        <v>67</v>
      </c>
      <c r="B71" s="1" t="s">
        <v>100</v>
      </c>
      <c r="C71" s="1" t="s">
        <v>93</v>
      </c>
      <c r="D71" s="1" t="s">
        <v>31</v>
      </c>
      <c r="E71" s="6">
        <v>10</v>
      </c>
      <c r="F71" s="6">
        <v>7</v>
      </c>
      <c r="G71" s="6">
        <v>17</v>
      </c>
      <c r="H71" s="1"/>
    </row>
    <row r="72" spans="1:8" x14ac:dyDescent="0.3">
      <c r="A72" s="6">
        <v>68</v>
      </c>
      <c r="B72" s="1" t="s">
        <v>101</v>
      </c>
      <c r="C72" s="1" t="s">
        <v>93</v>
      </c>
      <c r="D72" s="1" t="s">
        <v>13</v>
      </c>
      <c r="E72" s="6">
        <v>0</v>
      </c>
      <c r="F72" s="6">
        <v>13</v>
      </c>
      <c r="G72" s="6">
        <v>13</v>
      </c>
      <c r="H72" s="1"/>
    </row>
    <row r="73" spans="1:8" x14ac:dyDescent="0.3">
      <c r="A73" s="6">
        <v>84</v>
      </c>
      <c r="B73" s="1" t="s">
        <v>102</v>
      </c>
      <c r="C73" s="1" t="s">
        <v>103</v>
      </c>
      <c r="D73" s="1" t="s">
        <v>22</v>
      </c>
      <c r="E73" s="6">
        <v>0</v>
      </c>
      <c r="F73" s="6">
        <v>1</v>
      </c>
      <c r="G73" s="6">
        <v>1</v>
      </c>
      <c r="H73" s="1"/>
    </row>
    <row r="74" spans="1:8" x14ac:dyDescent="0.3">
      <c r="A74" s="6">
        <v>85</v>
      </c>
      <c r="B74" s="1" t="s">
        <v>104</v>
      </c>
      <c r="C74" s="1" t="s">
        <v>103</v>
      </c>
      <c r="D74" s="1" t="s">
        <v>24</v>
      </c>
      <c r="E74" s="6">
        <v>0</v>
      </c>
      <c r="F74" s="6">
        <v>8</v>
      </c>
      <c r="G74" s="6">
        <v>8</v>
      </c>
      <c r="H74" s="1"/>
    </row>
    <row r="75" spans="1:8" x14ac:dyDescent="0.3">
      <c r="A75" s="6">
        <v>87</v>
      </c>
      <c r="B75" s="1" t="s">
        <v>105</v>
      </c>
      <c r="C75" s="1" t="s">
        <v>103</v>
      </c>
      <c r="D75" s="1" t="s">
        <v>26</v>
      </c>
      <c r="E75" s="6">
        <v>0</v>
      </c>
      <c r="F75" s="6">
        <v>1</v>
      </c>
      <c r="G75" s="6">
        <v>1</v>
      </c>
      <c r="H75" s="1"/>
    </row>
    <row r="76" spans="1:8" x14ac:dyDescent="0.3">
      <c r="A76" s="6">
        <v>89</v>
      </c>
      <c r="B76" s="1" t="s">
        <v>106</v>
      </c>
      <c r="C76" s="1" t="s">
        <v>103</v>
      </c>
      <c r="D76" s="1" t="s">
        <v>11</v>
      </c>
      <c r="E76" s="6">
        <v>8</v>
      </c>
      <c r="F76" s="6">
        <v>5</v>
      </c>
      <c r="G76" s="6">
        <v>13</v>
      </c>
      <c r="H76" s="1"/>
    </row>
    <row r="77" spans="1:8" x14ac:dyDescent="0.3">
      <c r="A77" s="6">
        <v>90</v>
      </c>
      <c r="B77" s="1" t="s">
        <v>107</v>
      </c>
      <c r="C77" s="1" t="s">
        <v>103</v>
      </c>
      <c r="D77" s="1" t="s">
        <v>29</v>
      </c>
      <c r="E77" s="6">
        <v>2</v>
      </c>
      <c r="F77" s="6">
        <v>1</v>
      </c>
      <c r="G77" s="6">
        <v>3</v>
      </c>
      <c r="H77" s="1"/>
    </row>
    <row r="78" spans="1:8" x14ac:dyDescent="0.3">
      <c r="A78" s="6">
        <v>91</v>
      </c>
      <c r="B78" s="1" t="s">
        <v>108</v>
      </c>
      <c r="C78" s="1" t="s">
        <v>103</v>
      </c>
      <c r="D78" s="1" t="s">
        <v>76</v>
      </c>
      <c r="E78" s="6">
        <v>8</v>
      </c>
      <c r="F78" s="6"/>
      <c r="G78" s="6">
        <v>8</v>
      </c>
      <c r="H78" s="1"/>
    </row>
    <row r="79" spans="1:8" x14ac:dyDescent="0.3">
      <c r="A79" s="6">
        <v>93</v>
      </c>
      <c r="B79" s="1" t="s">
        <v>109</v>
      </c>
      <c r="C79" s="1" t="s">
        <v>103</v>
      </c>
      <c r="D79" s="1" t="s">
        <v>13</v>
      </c>
      <c r="E79" s="6">
        <v>3</v>
      </c>
      <c r="F79" s="6"/>
      <c r="G79" s="6">
        <v>3</v>
      </c>
      <c r="H79" s="1"/>
    </row>
    <row r="80" spans="1:8" x14ac:dyDescent="0.3">
      <c r="A80" s="6">
        <v>95</v>
      </c>
      <c r="B80" s="1" t="s">
        <v>110</v>
      </c>
      <c r="C80" s="1" t="s">
        <v>103</v>
      </c>
      <c r="D80" s="1" t="s">
        <v>111</v>
      </c>
      <c r="E80" s="6">
        <v>0</v>
      </c>
      <c r="F80" s="6">
        <v>3</v>
      </c>
      <c r="G80" s="6">
        <v>3</v>
      </c>
      <c r="H80" s="1"/>
    </row>
    <row r="81" spans="1:8" x14ac:dyDescent="0.3">
      <c r="A81" s="6"/>
      <c r="B81" s="7" t="s">
        <v>112</v>
      </c>
      <c r="C81" s="7"/>
      <c r="D81" s="7"/>
      <c r="E81" s="2">
        <v>44</v>
      </c>
      <c r="F81" s="2">
        <v>52</v>
      </c>
      <c r="G81" s="2">
        <v>96</v>
      </c>
      <c r="H81" s="1"/>
    </row>
    <row r="82" spans="1:8" x14ac:dyDescent="0.3">
      <c r="A82" s="10"/>
      <c r="B82" s="24" t="s">
        <v>129</v>
      </c>
      <c r="C82" s="24"/>
      <c r="D82" s="24"/>
      <c r="E82" s="25">
        <v>168</v>
      </c>
      <c r="F82" s="25">
        <v>84</v>
      </c>
      <c r="G82" s="25">
        <v>252</v>
      </c>
      <c r="H82" s="11"/>
    </row>
    <row r="83" spans="1:8" x14ac:dyDescent="0.3">
      <c r="A83" s="2"/>
      <c r="B83" s="7"/>
      <c r="C83" s="7"/>
      <c r="D83" s="7"/>
      <c r="E83" s="8"/>
      <c r="F83" s="8"/>
      <c r="G83" s="6"/>
      <c r="H83" s="1"/>
    </row>
    <row r="84" spans="1:8" x14ac:dyDescent="0.3">
      <c r="A84" s="5" t="s">
        <v>113</v>
      </c>
      <c r="B84" s="1"/>
      <c r="C84" s="1"/>
      <c r="D84" s="1"/>
      <c r="E84" s="6"/>
      <c r="F84" s="6"/>
      <c r="G84" s="6"/>
      <c r="H84" s="1"/>
    </row>
    <row r="85" spans="1:8" x14ac:dyDescent="0.3">
      <c r="A85" s="6" t="s">
        <v>91</v>
      </c>
      <c r="B85" s="1" t="s">
        <v>114</v>
      </c>
      <c r="C85" s="1" t="s">
        <v>159</v>
      </c>
      <c r="D85" s="1" t="s">
        <v>20</v>
      </c>
      <c r="E85" s="6">
        <v>1</v>
      </c>
      <c r="F85" s="6"/>
      <c r="G85" s="6">
        <v>1</v>
      </c>
      <c r="H85" s="1" t="s">
        <v>128</v>
      </c>
    </row>
    <row r="86" spans="1:8" x14ac:dyDescent="0.3">
      <c r="A86" s="6">
        <v>46</v>
      </c>
      <c r="B86" s="1" t="s">
        <v>115</v>
      </c>
      <c r="C86" s="1" t="s">
        <v>159</v>
      </c>
      <c r="D86" s="1" t="s">
        <v>11</v>
      </c>
      <c r="E86" s="6">
        <v>29</v>
      </c>
      <c r="F86" s="6">
        <v>2</v>
      </c>
      <c r="G86" s="6">
        <v>29</v>
      </c>
      <c r="H86" s="1" t="s">
        <v>128</v>
      </c>
    </row>
    <row r="87" spans="1:8" x14ac:dyDescent="0.3">
      <c r="A87" s="6">
        <v>47</v>
      </c>
      <c r="B87" s="1" t="s">
        <v>116</v>
      </c>
      <c r="C87" s="1" t="s">
        <v>159</v>
      </c>
      <c r="D87" s="1" t="s">
        <v>31</v>
      </c>
      <c r="E87" s="6">
        <v>1</v>
      </c>
      <c r="F87" s="6">
        <v>2</v>
      </c>
      <c r="G87" s="6">
        <v>1</v>
      </c>
      <c r="H87" s="1" t="s">
        <v>128</v>
      </c>
    </row>
    <row r="88" spans="1:8" x14ac:dyDescent="0.3">
      <c r="A88" s="6"/>
      <c r="B88" s="7" t="s">
        <v>117</v>
      </c>
      <c r="C88" s="7"/>
      <c r="D88" s="7"/>
      <c r="E88" s="2">
        <v>31</v>
      </c>
      <c r="F88" s="2">
        <v>4</v>
      </c>
      <c r="G88" s="2">
        <f>E88+F88</f>
        <v>35</v>
      </c>
      <c r="H88" s="1"/>
    </row>
    <row r="89" spans="1:8" x14ac:dyDescent="0.3">
      <c r="A89" s="6"/>
      <c r="B89" s="1"/>
      <c r="C89" s="1"/>
      <c r="D89" s="1"/>
      <c r="E89" s="6"/>
      <c r="F89" s="6"/>
      <c r="G89" s="6"/>
      <c r="H89" s="1"/>
    </row>
    <row r="90" spans="1:8" x14ac:dyDescent="0.3">
      <c r="A90" s="6">
        <v>49</v>
      </c>
      <c r="B90" s="1" t="s">
        <v>118</v>
      </c>
      <c r="C90" s="1" t="s">
        <v>119</v>
      </c>
      <c r="D90" s="1" t="s">
        <v>16</v>
      </c>
      <c r="E90" s="6">
        <v>4</v>
      </c>
      <c r="F90" s="6">
        <v>6</v>
      </c>
      <c r="G90" s="6">
        <v>10</v>
      </c>
      <c r="H90" s="1"/>
    </row>
    <row r="91" spans="1:8" x14ac:dyDescent="0.3">
      <c r="A91" s="6">
        <v>50</v>
      </c>
      <c r="B91" s="1" t="s">
        <v>120</v>
      </c>
      <c r="C91" s="1" t="s">
        <v>119</v>
      </c>
      <c r="D91" s="1" t="s">
        <v>22</v>
      </c>
      <c r="E91" s="6">
        <v>1</v>
      </c>
      <c r="F91" s="6">
        <v>1</v>
      </c>
      <c r="G91" s="6">
        <v>2</v>
      </c>
      <c r="H91" s="1"/>
    </row>
    <row r="92" spans="1:8" x14ac:dyDescent="0.3">
      <c r="A92" s="6">
        <v>51</v>
      </c>
      <c r="B92" s="1" t="s">
        <v>121</v>
      </c>
      <c r="C92" s="1" t="s">
        <v>119</v>
      </c>
      <c r="D92" s="1" t="s">
        <v>24</v>
      </c>
      <c r="E92" s="6">
        <v>47</v>
      </c>
      <c r="F92" s="6"/>
      <c r="G92" s="6">
        <v>47</v>
      </c>
      <c r="H92" s="1"/>
    </row>
    <row r="93" spans="1:8" x14ac:dyDescent="0.3">
      <c r="A93" s="6">
        <v>53</v>
      </c>
      <c r="B93" s="1" t="s">
        <v>122</v>
      </c>
      <c r="C93" s="1" t="s">
        <v>119</v>
      </c>
      <c r="D93" s="1" t="s">
        <v>11</v>
      </c>
      <c r="E93" s="6">
        <v>23</v>
      </c>
      <c r="F93" s="6">
        <v>1</v>
      </c>
      <c r="G93" s="6">
        <v>24</v>
      </c>
      <c r="H93" s="1"/>
    </row>
    <row r="94" spans="1:8" x14ac:dyDescent="0.3">
      <c r="A94" s="6">
        <v>55</v>
      </c>
      <c r="B94" s="1" t="s">
        <v>123</v>
      </c>
      <c r="C94" s="1" t="s">
        <v>119</v>
      </c>
      <c r="D94" s="1" t="s">
        <v>31</v>
      </c>
      <c r="E94" s="6">
        <v>0</v>
      </c>
      <c r="F94" s="6">
        <v>1</v>
      </c>
      <c r="G94" s="6">
        <v>1</v>
      </c>
      <c r="H94" s="1"/>
    </row>
    <row r="95" spans="1:8" x14ac:dyDescent="0.3">
      <c r="A95" s="2"/>
      <c r="B95" s="7" t="s">
        <v>124</v>
      </c>
      <c r="C95" s="7"/>
      <c r="D95" s="7"/>
      <c r="E95" s="2">
        <v>75</v>
      </c>
      <c r="F95" s="2">
        <f>SUM(F90:F94)</f>
        <v>9</v>
      </c>
      <c r="G95" s="2">
        <f>SUM(G90:G94)</f>
        <v>84</v>
      </c>
      <c r="H95" s="1"/>
    </row>
    <row r="96" spans="1:8" x14ac:dyDescent="0.3">
      <c r="A96" s="2"/>
      <c r="B96" s="24" t="s">
        <v>130</v>
      </c>
      <c r="C96" s="24"/>
      <c r="D96" s="24"/>
      <c r="E96" s="25">
        <f>E95+E88</f>
        <v>106</v>
      </c>
      <c r="F96" s="25">
        <f t="shared" ref="F96:G96" si="0">F95+F88</f>
        <v>13</v>
      </c>
      <c r="G96" s="25">
        <f t="shared" si="0"/>
        <v>119</v>
      </c>
      <c r="H96" s="1"/>
    </row>
    <row r="97" spans="1:8" ht="13.8" customHeight="1" x14ac:dyDescent="0.3">
      <c r="A97" s="2"/>
      <c r="B97" s="1"/>
      <c r="C97" s="7"/>
      <c r="D97" s="7"/>
      <c r="E97" s="2"/>
      <c r="F97" s="2"/>
      <c r="G97" s="6"/>
      <c r="H97" s="1"/>
    </row>
    <row r="98" spans="1:8" ht="15" thickBot="1" x14ac:dyDescent="0.35">
      <c r="A98" s="12" t="s">
        <v>127</v>
      </c>
      <c r="B98" s="21"/>
      <c r="C98" s="22"/>
      <c r="D98" s="22"/>
      <c r="E98" s="23">
        <v>827</v>
      </c>
      <c r="F98" s="23">
        <f>F96+F82+F44</f>
        <v>136</v>
      </c>
      <c r="G98" s="23">
        <f>G96+G82+G44</f>
        <v>963</v>
      </c>
      <c r="H98" s="13"/>
    </row>
    <row r="99" spans="1:8" ht="15" thickTop="1" x14ac:dyDescent="0.3">
      <c r="A99" s="3"/>
      <c r="C99" s="4"/>
      <c r="D99" s="4"/>
      <c r="E99" s="3"/>
      <c r="F99" s="3"/>
      <c r="G99" s="3"/>
    </row>
  </sheetData>
  <mergeCells count="3">
    <mergeCell ref="A3:D3"/>
    <mergeCell ref="A44:B44"/>
    <mergeCell ref="E1:G1"/>
  </mergeCells>
  <pageMargins left="0.7" right="0.7" top="0.75" bottom="0.75" header="0.3" footer="0.3"/>
  <pageSetup scale="97" fitToHeight="3" orientation="landscape" horizontalDpi="1200" verticalDpi="1200" r:id="rId1"/>
  <headerFooter>
    <oddFooter>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0E7B2-DB70-4D27-84DB-88668B50DEEA}">
  <dimension ref="A1:R27"/>
  <sheetViews>
    <sheetView tabSelected="1" workbookViewId="0">
      <selection activeCell="T16" sqref="T16"/>
    </sheetView>
  </sheetViews>
  <sheetFormatPr defaultRowHeight="14.4" x14ac:dyDescent="0.3"/>
  <cols>
    <col min="1" max="1" width="54.109375" bestFit="1" customWidth="1"/>
    <col min="6" max="6" width="0.77734375" customWidth="1"/>
    <col min="7" max="11" width="0" hidden="1" customWidth="1"/>
  </cols>
  <sheetData>
    <row r="1" spans="1:18" ht="14.4" customHeight="1" x14ac:dyDescent="0.3">
      <c r="A1" s="79" t="s">
        <v>156</v>
      </c>
      <c r="B1" s="80"/>
      <c r="C1" s="138" t="s">
        <v>135</v>
      </c>
      <c r="D1" s="138"/>
      <c r="E1" s="138"/>
      <c r="F1" s="82"/>
      <c r="G1" s="139" t="s">
        <v>136</v>
      </c>
      <c r="H1" s="138"/>
      <c r="I1" s="138"/>
      <c r="J1" s="138"/>
      <c r="K1" s="83"/>
      <c r="L1" s="140" t="s">
        <v>172</v>
      </c>
      <c r="M1" s="140"/>
      <c r="N1" s="140"/>
      <c r="O1" s="140"/>
      <c r="P1" s="140"/>
      <c r="Q1" s="141" t="s">
        <v>138</v>
      </c>
      <c r="R1" s="18"/>
    </row>
    <row r="2" spans="1:18" ht="36.6" x14ac:dyDescent="0.3">
      <c r="A2" s="85" t="s">
        <v>139</v>
      </c>
      <c r="B2" s="81" t="s">
        <v>140</v>
      </c>
      <c r="C2" s="86" t="s">
        <v>131</v>
      </c>
      <c r="D2" s="87" t="s">
        <v>132</v>
      </c>
      <c r="E2" s="81" t="s">
        <v>167</v>
      </c>
      <c r="F2" s="82"/>
      <c r="G2" s="87" t="s">
        <v>141</v>
      </c>
      <c r="H2" s="87" t="s">
        <v>142</v>
      </c>
      <c r="I2" s="87" t="s">
        <v>132</v>
      </c>
      <c r="J2" s="81" t="s">
        <v>134</v>
      </c>
      <c r="K2" s="83"/>
      <c r="L2" s="84" t="s">
        <v>173</v>
      </c>
      <c r="M2" s="84" t="s">
        <v>169</v>
      </c>
      <c r="N2" s="84" t="s">
        <v>170</v>
      </c>
      <c r="O2" s="84" t="s">
        <v>174</v>
      </c>
      <c r="P2" s="84" t="s">
        <v>175</v>
      </c>
      <c r="Q2" s="141"/>
      <c r="R2" s="103" t="s">
        <v>177</v>
      </c>
    </row>
    <row r="3" spans="1:18" x14ac:dyDescent="0.3">
      <c r="A3" s="43" t="s">
        <v>182</v>
      </c>
      <c r="B3" s="74"/>
      <c r="C3" s="56"/>
      <c r="D3" s="6"/>
      <c r="E3" s="35"/>
      <c r="F3" s="36"/>
      <c r="G3" s="35"/>
      <c r="H3" s="35"/>
      <c r="I3" s="36"/>
      <c r="J3" s="35"/>
      <c r="K3" s="35"/>
      <c r="L3" s="35"/>
      <c r="M3" s="35"/>
      <c r="N3" s="35"/>
      <c r="O3" s="35"/>
      <c r="P3" s="35"/>
      <c r="Q3" s="104"/>
      <c r="R3" s="1"/>
    </row>
    <row r="4" spans="1:18" x14ac:dyDescent="0.3">
      <c r="A4" s="34" t="s">
        <v>148</v>
      </c>
      <c r="B4" s="75" t="s">
        <v>168</v>
      </c>
      <c r="C4" s="50">
        <v>264</v>
      </c>
      <c r="D4" s="50">
        <v>26</v>
      </c>
      <c r="E4" s="45">
        <f>SUM(C4:D4)</f>
        <v>290</v>
      </c>
      <c r="F4" s="46"/>
      <c r="G4" s="45">
        <v>292</v>
      </c>
      <c r="H4" s="45">
        <v>21</v>
      </c>
      <c r="I4" s="46"/>
      <c r="J4" s="45">
        <f>G4+H4+I4</f>
        <v>313</v>
      </c>
      <c r="K4" s="45"/>
      <c r="L4" s="45">
        <v>290</v>
      </c>
      <c r="M4" s="45"/>
      <c r="N4" s="45"/>
      <c r="O4" s="45"/>
      <c r="P4" s="45">
        <f>SUM(L4:O4)</f>
        <v>290</v>
      </c>
      <c r="Q4" s="104"/>
      <c r="R4" s="1"/>
    </row>
    <row r="5" spans="1:18" x14ac:dyDescent="0.3">
      <c r="A5" s="34"/>
      <c r="B5" s="75"/>
      <c r="C5" s="50"/>
      <c r="D5" s="50"/>
      <c r="E5" s="45"/>
      <c r="F5" s="46"/>
      <c r="G5" s="45"/>
      <c r="H5" s="45"/>
      <c r="I5" s="46"/>
      <c r="J5" s="45"/>
      <c r="K5" s="45"/>
      <c r="L5" s="45"/>
      <c r="M5" s="45"/>
      <c r="N5" s="45"/>
      <c r="O5" s="45"/>
      <c r="P5" s="45">
        <f t="shared" ref="P5:P24" si="0">SUM(L5:O5)</f>
        <v>0</v>
      </c>
      <c r="Q5" s="104"/>
      <c r="R5" s="1"/>
    </row>
    <row r="6" spans="1:18" x14ac:dyDescent="0.3">
      <c r="A6" s="34" t="s">
        <v>157</v>
      </c>
      <c r="B6" s="75" t="s">
        <v>169</v>
      </c>
      <c r="C6" s="50">
        <v>95</v>
      </c>
      <c r="D6" s="50">
        <v>9</v>
      </c>
      <c r="E6" s="45">
        <f t="shared" ref="E6:E7" si="1">SUM(C6:D6)</f>
        <v>104</v>
      </c>
      <c r="F6" s="46"/>
      <c r="G6" s="45"/>
      <c r="H6" s="45"/>
      <c r="I6" s="46"/>
      <c r="J6" s="45"/>
      <c r="K6" s="45"/>
      <c r="L6" s="45">
        <v>23</v>
      </c>
      <c r="M6" s="45">
        <f>E6-L6</f>
        <v>81</v>
      </c>
      <c r="N6" s="45"/>
      <c r="O6" s="45"/>
      <c r="P6" s="45">
        <f t="shared" si="0"/>
        <v>104</v>
      </c>
      <c r="Q6" s="104"/>
      <c r="R6" s="1"/>
    </row>
    <row r="7" spans="1:18" x14ac:dyDescent="0.3">
      <c r="A7" s="34" t="s">
        <v>158</v>
      </c>
      <c r="B7" s="75" t="s">
        <v>169</v>
      </c>
      <c r="C7" s="50">
        <v>194</v>
      </c>
      <c r="D7" s="50">
        <v>4</v>
      </c>
      <c r="E7" s="45">
        <f t="shared" si="1"/>
        <v>198</v>
      </c>
      <c r="F7" s="46"/>
      <c r="G7" s="45"/>
      <c r="H7" s="45"/>
      <c r="I7" s="46"/>
      <c r="J7" s="45"/>
      <c r="K7" s="45"/>
      <c r="L7" s="45"/>
      <c r="M7" s="45">
        <f>190-81</f>
        <v>109</v>
      </c>
      <c r="N7" s="45"/>
      <c r="O7" s="45"/>
      <c r="P7" s="45">
        <f t="shared" si="0"/>
        <v>109</v>
      </c>
      <c r="Q7" s="104"/>
      <c r="R7" s="1"/>
    </row>
    <row r="8" spans="1:18" x14ac:dyDescent="0.3">
      <c r="A8" s="43" t="s">
        <v>164</v>
      </c>
      <c r="B8" s="76" t="s">
        <v>169</v>
      </c>
      <c r="C8" s="51">
        <f>SUM(C6:C7)</f>
        <v>289</v>
      </c>
      <c r="D8" s="51">
        <f>SUM(D6:D7)</f>
        <v>13</v>
      </c>
      <c r="E8" s="51">
        <f>SUM(E6:E7)</f>
        <v>302</v>
      </c>
      <c r="F8" s="53"/>
      <c r="G8" s="52">
        <v>161</v>
      </c>
      <c r="H8" s="52">
        <v>29</v>
      </c>
      <c r="I8" s="53"/>
      <c r="J8" s="52">
        <f>G8+H8+I8</f>
        <v>190</v>
      </c>
      <c r="K8" s="52"/>
      <c r="L8" s="52">
        <f>SUM(L6:L7)</f>
        <v>23</v>
      </c>
      <c r="M8" s="52">
        <f>SUM(M4:M7)</f>
        <v>190</v>
      </c>
      <c r="N8" s="52"/>
      <c r="O8" s="52"/>
      <c r="P8" s="45">
        <f t="shared" si="0"/>
        <v>213</v>
      </c>
      <c r="Q8" s="55"/>
      <c r="R8" s="1"/>
    </row>
    <row r="9" spans="1:18" x14ac:dyDescent="0.3">
      <c r="A9" s="34"/>
      <c r="B9" s="75"/>
      <c r="C9" s="50"/>
      <c r="D9" s="50"/>
      <c r="E9" s="45"/>
      <c r="F9" s="46"/>
      <c r="G9" s="45"/>
      <c r="H9" s="45"/>
      <c r="I9" s="46"/>
      <c r="J9" s="45"/>
      <c r="K9" s="45"/>
      <c r="L9" s="45"/>
      <c r="M9" s="45"/>
      <c r="N9" s="45"/>
      <c r="O9" s="45"/>
      <c r="P9" s="45"/>
      <c r="Q9" s="104"/>
      <c r="R9" s="1"/>
    </row>
    <row r="10" spans="1:18" ht="15" thickBot="1" x14ac:dyDescent="0.35">
      <c r="A10" s="91" t="s">
        <v>149</v>
      </c>
      <c r="B10" s="100"/>
      <c r="C10" s="98">
        <f>C8+C4</f>
        <v>553</v>
      </c>
      <c r="D10" s="98">
        <f t="shared" ref="D10:E10" si="2">D8+D4</f>
        <v>39</v>
      </c>
      <c r="E10" s="98">
        <f t="shared" si="2"/>
        <v>592</v>
      </c>
      <c r="F10" s="99"/>
      <c r="G10" s="99"/>
      <c r="H10" s="99"/>
      <c r="I10" s="99"/>
      <c r="J10" s="99">
        <f>SUM(J4:J9)</f>
        <v>503</v>
      </c>
      <c r="K10" s="99"/>
      <c r="L10" s="99">
        <f>L8+L4</f>
        <v>313</v>
      </c>
      <c r="M10" s="99">
        <v>190</v>
      </c>
      <c r="N10" s="99"/>
      <c r="O10" s="99"/>
      <c r="P10" s="99">
        <f t="shared" si="0"/>
        <v>503</v>
      </c>
      <c r="Q10" s="105">
        <f>E10-L10-M10</f>
        <v>89</v>
      </c>
      <c r="R10" s="106"/>
    </row>
    <row r="11" spans="1:18" ht="15" thickTop="1" x14ac:dyDescent="0.3">
      <c r="A11" s="61"/>
      <c r="B11" s="62"/>
      <c r="C11" s="63"/>
      <c r="D11" s="63"/>
      <c r="E11" s="64"/>
      <c r="F11" s="64"/>
      <c r="G11" s="62"/>
      <c r="H11" s="62"/>
      <c r="I11" s="62"/>
      <c r="J11" s="64"/>
      <c r="K11" s="64"/>
      <c r="L11" s="64"/>
      <c r="M11" s="64"/>
      <c r="N11" s="64"/>
      <c r="O11" s="64"/>
      <c r="P11" s="107">
        <f t="shared" si="0"/>
        <v>0</v>
      </c>
      <c r="Q11" s="108"/>
      <c r="R11" s="109"/>
    </row>
    <row r="12" spans="1:18" x14ac:dyDescent="0.3">
      <c r="A12" s="43" t="s">
        <v>183</v>
      </c>
      <c r="B12" s="44"/>
      <c r="C12" s="50"/>
      <c r="D12" s="50"/>
      <c r="E12" s="45"/>
      <c r="F12" s="46"/>
      <c r="G12" s="45"/>
      <c r="H12" s="45"/>
      <c r="I12" s="46"/>
      <c r="J12" s="45"/>
      <c r="K12" s="45"/>
      <c r="L12" s="45"/>
      <c r="M12" s="45"/>
      <c r="N12" s="45"/>
      <c r="O12" s="45"/>
      <c r="P12" s="45">
        <f t="shared" si="0"/>
        <v>0</v>
      </c>
      <c r="Q12" s="104"/>
      <c r="R12" s="1"/>
    </row>
    <row r="13" spans="1:18" x14ac:dyDescent="0.3">
      <c r="A13" s="34" t="s">
        <v>151</v>
      </c>
      <c r="B13" s="75" t="s">
        <v>168</v>
      </c>
      <c r="C13" s="50">
        <v>124</v>
      </c>
      <c r="D13" s="50">
        <v>32</v>
      </c>
      <c r="E13" s="45">
        <f>SUM(C13:D13)</f>
        <v>156</v>
      </c>
      <c r="F13" s="46"/>
      <c r="G13" s="45">
        <v>48</v>
      </c>
      <c r="H13" s="45">
        <v>25</v>
      </c>
      <c r="I13" s="46"/>
      <c r="J13" s="45">
        <f>G13+H13+I13</f>
        <v>73</v>
      </c>
      <c r="K13" s="45"/>
      <c r="L13" s="45">
        <v>73</v>
      </c>
      <c r="M13" s="45">
        <v>3</v>
      </c>
      <c r="N13" s="45"/>
      <c r="O13" s="45"/>
      <c r="P13" s="45">
        <f t="shared" si="0"/>
        <v>76</v>
      </c>
      <c r="Q13" s="104">
        <f>E13-L13-M13</f>
        <v>80</v>
      </c>
      <c r="R13" s="1"/>
    </row>
    <row r="14" spans="1:18" x14ac:dyDescent="0.3">
      <c r="A14" s="34" t="s">
        <v>93</v>
      </c>
      <c r="B14" s="75" t="s">
        <v>169</v>
      </c>
      <c r="C14" s="50">
        <v>44</v>
      </c>
      <c r="D14" s="50">
        <v>52</v>
      </c>
      <c r="E14" s="45">
        <f>SUM(C14:D14)</f>
        <v>96</v>
      </c>
      <c r="F14" s="46"/>
      <c r="G14" s="45">
        <v>68</v>
      </c>
      <c r="H14" s="45">
        <v>31</v>
      </c>
      <c r="I14" s="46"/>
      <c r="J14" s="45">
        <f>G14+H14+I14</f>
        <v>99</v>
      </c>
      <c r="K14" s="45"/>
      <c r="M14" s="45">
        <v>96</v>
      </c>
      <c r="N14" s="45"/>
      <c r="O14" s="45"/>
      <c r="P14" s="45">
        <f>SUM(M14:O14)</f>
        <v>96</v>
      </c>
      <c r="Q14" s="104">
        <f>E14-P14</f>
        <v>0</v>
      </c>
      <c r="R14" s="1"/>
    </row>
    <row r="15" spans="1:18" ht="15" thickBot="1" x14ac:dyDescent="0.35">
      <c r="A15" s="110" t="s">
        <v>152</v>
      </c>
      <c r="B15" s="97"/>
      <c r="C15" s="98">
        <f>SUM(C13:C14)</f>
        <v>168</v>
      </c>
      <c r="D15" s="98">
        <f t="shared" ref="D15:E15" si="3">SUM(D13:D14)</f>
        <v>84</v>
      </c>
      <c r="E15" s="98">
        <f t="shared" si="3"/>
        <v>252</v>
      </c>
      <c r="F15" s="99"/>
      <c r="G15" s="99"/>
      <c r="H15" s="99"/>
      <c r="I15" s="99"/>
      <c r="J15" s="99">
        <f>SUM(J13:J14)</f>
        <v>172</v>
      </c>
      <c r="K15" s="99"/>
      <c r="L15" s="99">
        <f>SUM(L13:L14)</f>
        <v>73</v>
      </c>
      <c r="M15" s="99">
        <f>SUM(M13:M14)</f>
        <v>99</v>
      </c>
      <c r="N15" s="99"/>
      <c r="O15" s="99"/>
      <c r="P15" s="99">
        <f t="shared" si="0"/>
        <v>172</v>
      </c>
      <c r="Q15" s="105">
        <f>SUM(Q13:Q14)</f>
        <v>80</v>
      </c>
      <c r="R15" s="106"/>
    </row>
    <row r="16" spans="1:18" ht="15" thickTop="1" x14ac:dyDescent="0.3">
      <c r="A16" s="61"/>
      <c r="B16" s="62"/>
      <c r="C16" s="63"/>
      <c r="D16" s="63"/>
      <c r="E16" s="64"/>
      <c r="F16" s="64"/>
      <c r="G16" s="62"/>
      <c r="H16" s="62"/>
      <c r="I16" s="62"/>
      <c r="J16" s="64"/>
      <c r="K16" s="64"/>
      <c r="L16" s="64"/>
      <c r="M16" s="64"/>
      <c r="N16" s="64"/>
      <c r="O16" s="64"/>
      <c r="P16" s="107"/>
      <c r="Q16" s="108"/>
      <c r="R16" s="109"/>
    </row>
    <row r="17" spans="1:18" x14ac:dyDescent="0.3">
      <c r="A17" s="127" t="s">
        <v>184</v>
      </c>
      <c r="B17" s="44"/>
      <c r="C17" s="55"/>
      <c r="D17" s="55"/>
      <c r="E17" s="31"/>
      <c r="F17" s="32"/>
      <c r="G17" s="31"/>
      <c r="H17" s="31"/>
      <c r="I17" s="32"/>
      <c r="J17" s="31"/>
      <c r="K17" s="31"/>
      <c r="L17" s="31"/>
      <c r="M17" s="31"/>
      <c r="N17" s="31"/>
      <c r="O17" s="31"/>
      <c r="P17" s="45"/>
      <c r="Q17" s="111"/>
      <c r="R17" s="1"/>
    </row>
    <row r="18" spans="1:18" x14ac:dyDescent="0.3">
      <c r="A18" s="34" t="s">
        <v>144</v>
      </c>
      <c r="B18" s="74" t="s">
        <v>171</v>
      </c>
      <c r="C18" s="56">
        <v>75</v>
      </c>
      <c r="D18" s="56">
        <v>9</v>
      </c>
      <c r="E18" s="128">
        <f>SUM(C18:D18)</f>
        <v>84</v>
      </c>
      <c r="F18" s="36"/>
      <c r="G18" s="35">
        <v>68</v>
      </c>
      <c r="H18" s="35">
        <v>21</v>
      </c>
      <c r="I18" s="36"/>
      <c r="J18" s="35">
        <f>G18+H18+I18</f>
        <v>89</v>
      </c>
      <c r="K18" s="35"/>
      <c r="L18" s="1"/>
      <c r="M18" s="35"/>
      <c r="N18" s="35">
        <v>84</v>
      </c>
      <c r="O18" s="35"/>
      <c r="P18" s="45">
        <v>84</v>
      </c>
      <c r="Q18" s="104"/>
      <c r="R18" s="1">
        <v>4</v>
      </c>
    </row>
    <row r="19" spans="1:18" x14ac:dyDescent="0.3">
      <c r="A19" s="34" t="s">
        <v>178</v>
      </c>
      <c r="B19" s="74"/>
      <c r="C19" s="56"/>
      <c r="D19" s="56"/>
      <c r="E19" s="35"/>
      <c r="F19" s="36"/>
      <c r="G19" s="35"/>
      <c r="H19" s="35"/>
      <c r="I19" s="36"/>
      <c r="J19" s="35"/>
      <c r="K19" s="35"/>
      <c r="L19" s="1"/>
      <c r="M19" s="35"/>
      <c r="N19" s="1"/>
      <c r="O19" s="35"/>
      <c r="P19" s="45"/>
      <c r="Q19" s="104"/>
      <c r="R19" s="35"/>
    </row>
    <row r="20" spans="1:18" x14ac:dyDescent="0.3">
      <c r="A20" s="34" t="s">
        <v>179</v>
      </c>
      <c r="B20" s="74" t="s">
        <v>171</v>
      </c>
      <c r="C20" s="56">
        <v>31</v>
      </c>
      <c r="D20" s="56">
        <v>4</v>
      </c>
      <c r="E20" s="35">
        <f>D20+C20</f>
        <v>35</v>
      </c>
      <c r="F20" s="36"/>
      <c r="G20" s="35">
        <v>0</v>
      </c>
      <c r="H20" s="35">
        <v>0</v>
      </c>
      <c r="I20" s="36"/>
      <c r="J20" s="35">
        <f t="shared" ref="J20" si="4">G20+H20+I20</f>
        <v>0</v>
      </c>
      <c r="K20" s="35"/>
      <c r="L20" s="35"/>
      <c r="M20" s="35"/>
      <c r="N20" s="35"/>
      <c r="O20" s="35"/>
      <c r="P20" s="45">
        <f t="shared" si="0"/>
        <v>0</v>
      </c>
      <c r="Q20" s="104">
        <v>35</v>
      </c>
      <c r="R20" s="1"/>
    </row>
    <row r="21" spans="1:18" ht="15" thickBot="1" x14ac:dyDescent="0.35">
      <c r="A21" s="91" t="s">
        <v>146</v>
      </c>
      <c r="B21" s="92"/>
      <c r="C21" s="93">
        <f>SUM(C18:C20)</f>
        <v>106</v>
      </c>
      <c r="D21" s="93">
        <f t="shared" ref="D21:E21" si="5">SUM(D18:D20)</f>
        <v>13</v>
      </c>
      <c r="E21" s="93">
        <f t="shared" si="5"/>
        <v>119</v>
      </c>
      <c r="F21" s="94"/>
      <c r="G21" s="94">
        <f>SUM(G18:G20)</f>
        <v>68</v>
      </c>
      <c r="H21" s="94">
        <f>SUM(H18:H20)</f>
        <v>21</v>
      </c>
      <c r="I21" s="94"/>
      <c r="J21" s="94">
        <f>SUM(J18:J20)</f>
        <v>89</v>
      </c>
      <c r="K21" s="94"/>
      <c r="L21" s="106"/>
      <c r="M21" s="94"/>
      <c r="N21" s="94">
        <v>84</v>
      </c>
      <c r="O21" s="94"/>
      <c r="P21" s="99">
        <v>84</v>
      </c>
      <c r="Q21" s="105">
        <v>35</v>
      </c>
      <c r="R21" s="106"/>
    </row>
    <row r="22" spans="1:18" ht="15" thickTop="1" x14ac:dyDescent="0.3">
      <c r="A22" s="38"/>
      <c r="B22" s="77"/>
      <c r="C22" s="57"/>
      <c r="D22" s="57"/>
      <c r="E22" s="40"/>
      <c r="F22" s="41"/>
      <c r="G22" s="40"/>
      <c r="H22" s="40"/>
      <c r="I22" s="41"/>
      <c r="J22" s="40"/>
      <c r="K22" s="40"/>
      <c r="L22" s="40"/>
      <c r="M22" s="40"/>
      <c r="N22" s="40"/>
      <c r="O22" s="40"/>
      <c r="P22" s="107"/>
      <c r="Q22" s="112"/>
      <c r="R22" s="109"/>
    </row>
    <row r="23" spans="1:18" x14ac:dyDescent="0.3">
      <c r="A23" s="88" t="s">
        <v>153</v>
      </c>
      <c r="B23" s="6"/>
      <c r="C23" s="89">
        <f>C21+C15+C10</f>
        <v>827</v>
      </c>
      <c r="D23" s="89">
        <f>D21+D15+D10</f>
        <v>136</v>
      </c>
      <c r="E23" s="89">
        <f>E21+E15+E10</f>
        <v>963</v>
      </c>
      <c r="F23" s="90"/>
      <c r="G23" s="35">
        <f>SUM(G18:G22)</f>
        <v>136</v>
      </c>
      <c r="H23" s="35">
        <f>SUM(H18:H22)</f>
        <v>42</v>
      </c>
      <c r="I23" s="36" t="s">
        <v>154</v>
      </c>
      <c r="J23" s="35">
        <f>J15+J10+J21</f>
        <v>764</v>
      </c>
      <c r="K23" s="35"/>
      <c r="L23" s="35">
        <f>L21+L15+L10</f>
        <v>386</v>
      </c>
      <c r="M23" s="35">
        <f t="shared" ref="M23:N23" si="6">M21+M15+M10</f>
        <v>289</v>
      </c>
      <c r="N23" s="35">
        <f t="shared" si="6"/>
        <v>84</v>
      </c>
      <c r="O23" s="35"/>
      <c r="P23" s="45">
        <f>SUM(L23:O23)</f>
        <v>759</v>
      </c>
      <c r="Q23" s="104">
        <f>Q10+Q15+Q21</f>
        <v>204</v>
      </c>
      <c r="R23" s="113"/>
    </row>
    <row r="24" spans="1:18" x14ac:dyDescent="0.3">
      <c r="A24" s="60" t="s">
        <v>166</v>
      </c>
      <c r="B24" s="6"/>
      <c r="C24" s="59"/>
      <c r="D24" s="1"/>
      <c r="E24" s="35"/>
      <c r="F24" s="36"/>
      <c r="G24" s="35"/>
      <c r="H24" s="35"/>
      <c r="I24" s="36">
        <v>62</v>
      </c>
      <c r="J24" s="35">
        <v>62</v>
      </c>
      <c r="K24" s="35"/>
      <c r="L24" s="35"/>
      <c r="M24" s="35"/>
      <c r="N24" s="35"/>
      <c r="O24" s="35">
        <v>62</v>
      </c>
      <c r="P24" s="45">
        <f t="shared" si="0"/>
        <v>62</v>
      </c>
      <c r="Q24" s="104">
        <v>-62</v>
      </c>
      <c r="R24" s="1"/>
    </row>
    <row r="25" spans="1:18" ht="15" thickBot="1" x14ac:dyDescent="0.35">
      <c r="A25" s="114" t="s">
        <v>155</v>
      </c>
      <c r="B25" s="115"/>
      <c r="C25" s="116">
        <f>P23</f>
        <v>759</v>
      </c>
      <c r="D25" s="116">
        <v>62</v>
      </c>
      <c r="E25" s="117">
        <f>SUM(C25:D25)</f>
        <v>821</v>
      </c>
      <c r="F25" s="117"/>
      <c r="G25" s="118"/>
      <c r="H25" s="118"/>
      <c r="I25" s="118"/>
      <c r="J25" s="118">
        <f>SUM(J23:J24)</f>
        <v>826</v>
      </c>
      <c r="K25" s="118"/>
      <c r="L25" s="118">
        <f>SUM(L23:L24)</f>
        <v>386</v>
      </c>
      <c r="M25" s="118">
        <f>M23</f>
        <v>289</v>
      </c>
      <c r="N25" s="118">
        <f t="shared" ref="N25:O25" si="7">N24+N23+N15+N10</f>
        <v>84</v>
      </c>
      <c r="O25" s="118">
        <f t="shared" si="7"/>
        <v>62</v>
      </c>
      <c r="P25" s="119">
        <f>SUM(P23:P24)</f>
        <v>821</v>
      </c>
      <c r="Q25" s="118"/>
      <c r="R25" s="120"/>
    </row>
    <row r="26" spans="1:18" ht="15" thickTop="1" x14ac:dyDescent="0.3">
      <c r="A26" s="65" t="s">
        <v>160</v>
      </c>
      <c r="B26" s="39"/>
      <c r="C26" s="72">
        <f>C23-C25</f>
        <v>68</v>
      </c>
      <c r="D26" s="72">
        <f>D23-D25</f>
        <v>74</v>
      </c>
      <c r="E26" s="66">
        <f>SUM(C26:D26)</f>
        <v>142</v>
      </c>
      <c r="F26" s="67"/>
      <c r="G26" s="40"/>
      <c r="H26" s="40"/>
      <c r="I26" s="41"/>
      <c r="J26" s="40"/>
      <c r="K26" s="40"/>
      <c r="L26" s="40"/>
      <c r="M26" s="40"/>
      <c r="N26" s="40"/>
      <c r="O26" s="40"/>
      <c r="P26" s="107"/>
      <c r="Q26" s="112">
        <f>Q23+Q24</f>
        <v>142</v>
      </c>
      <c r="R26" s="109"/>
    </row>
    <row r="27" spans="1:18" x14ac:dyDescent="0.3">
      <c r="A27" s="1" t="s">
        <v>180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>
        <f>SUM(R3:R26)</f>
        <v>4</v>
      </c>
    </row>
  </sheetData>
  <mergeCells count="4">
    <mergeCell ref="C1:E1"/>
    <mergeCell ref="G1:J1"/>
    <mergeCell ref="L1:P1"/>
    <mergeCell ref="Q1:Q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Summary bikes &amp; batteries</vt:lpstr>
      <vt:lpstr>Bike List by color</vt:lpstr>
      <vt:lpstr>Battery Study</vt:lpstr>
      <vt:lpstr>'Bike List by color'!Print_Area</vt:lpstr>
      <vt:lpstr>'Bike List by color'!Print_Titles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Testo</dc:creator>
  <cp:lastModifiedBy>Brian Testo</cp:lastModifiedBy>
  <cp:lastPrinted>2024-12-23T23:00:20Z</cp:lastPrinted>
  <dcterms:created xsi:type="dcterms:W3CDTF">2024-12-19T21:10:37Z</dcterms:created>
  <dcterms:modified xsi:type="dcterms:W3CDTF">2024-12-30T18:37:18Z</dcterms:modified>
</cp:coreProperties>
</file>